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ub Informatica\Desktop\Nueva carpeta\2025 01 Central Primer Trimestre ASEG\Disciplina Financiera\"/>
    </mc:Choice>
  </mc:AlternateContent>
  <xr:revisionPtr revIDLastSave="0" documentId="13_ncr:1_{7763304D-53E1-468C-B87E-6ABE155D66CA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6 a)" sheetId="7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3" i="7" l="1"/>
  <c r="E103" i="7"/>
  <c r="B10" i="7"/>
  <c r="A5" i="7" l="1"/>
  <c r="A2" i="15"/>
  <c r="A2" i="14"/>
  <c r="A2" i="13"/>
  <c r="A2" i="12"/>
  <c r="A2" i="11"/>
  <c r="A2" i="7"/>
  <c r="C18" i="14"/>
  <c r="C29" i="14" s="1"/>
  <c r="D18" i="14"/>
  <c r="D29" i="14" s="1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G31" i="13" s="1"/>
  <c r="C28" i="13"/>
  <c r="C31" i="13" s="1"/>
  <c r="B28" i="13"/>
  <c r="B31" i="13" s="1"/>
  <c r="C21" i="13"/>
  <c r="D21" i="13"/>
  <c r="E21" i="13"/>
  <c r="F21" i="13"/>
  <c r="G21" i="13"/>
  <c r="B21" i="13"/>
  <c r="C19" i="12"/>
  <c r="C30" i="12" s="1"/>
  <c r="D19" i="12"/>
  <c r="D30" i="12" s="1"/>
  <c r="E19" i="12"/>
  <c r="F19" i="12"/>
  <c r="G19" i="12"/>
  <c r="B8" i="12"/>
  <c r="G152" i="7"/>
  <c r="G150" i="7" s="1"/>
  <c r="G153" i="7"/>
  <c r="G154" i="7"/>
  <c r="G155" i="7"/>
  <c r="G156" i="7"/>
  <c r="G157" i="7"/>
  <c r="G151" i="7"/>
  <c r="G148" i="7"/>
  <c r="G149" i="7"/>
  <c r="G147" i="7"/>
  <c r="G146" i="7" s="1"/>
  <c r="G139" i="7"/>
  <c r="G140" i="7"/>
  <c r="G141" i="7"/>
  <c r="G142" i="7"/>
  <c r="G143" i="7"/>
  <c r="G144" i="7"/>
  <c r="G145" i="7"/>
  <c r="G138" i="7"/>
  <c r="G135" i="7"/>
  <c r="G133" i="7" s="1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103" i="7" s="1"/>
  <c r="G95" i="7"/>
  <c r="G96" i="7"/>
  <c r="G97" i="7"/>
  <c r="G98" i="7"/>
  <c r="G99" i="7"/>
  <c r="G100" i="7"/>
  <c r="G101" i="7"/>
  <c r="G102" i="7"/>
  <c r="G94" i="7"/>
  <c r="G93" i="7" s="1"/>
  <c r="G87" i="7"/>
  <c r="G88" i="7"/>
  <c r="G89" i="7"/>
  <c r="G90" i="7"/>
  <c r="G91" i="7"/>
  <c r="G92" i="7"/>
  <c r="G86" i="7"/>
  <c r="G77" i="7"/>
  <c r="G75" i="7" s="1"/>
  <c r="G78" i="7"/>
  <c r="G79" i="7"/>
  <c r="G80" i="7"/>
  <c r="G81" i="7"/>
  <c r="G82" i="7"/>
  <c r="G76" i="7"/>
  <c r="G73" i="7"/>
  <c r="G74" i="7"/>
  <c r="G72" i="7"/>
  <c r="G71" i="7" s="1"/>
  <c r="G64" i="7"/>
  <c r="G65" i="7"/>
  <c r="G66" i="7"/>
  <c r="G67" i="7"/>
  <c r="G68" i="7"/>
  <c r="G69" i="7"/>
  <c r="G70" i="7"/>
  <c r="G63" i="7"/>
  <c r="G62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8" i="7" s="1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G10" i="7" s="1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84" i="7" s="1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84" i="7" s="1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G58" i="7"/>
  <c r="G7" i="14"/>
  <c r="G29" i="14"/>
  <c r="F7" i="14"/>
  <c r="F29" i="14"/>
  <c r="E7" i="14"/>
  <c r="E29" i="14" s="1"/>
  <c r="D7" i="14"/>
  <c r="C7" i="14"/>
  <c r="B7" i="14"/>
  <c r="B29" i="14"/>
  <c r="C5" i="14"/>
  <c r="D5" i="14" s="1"/>
  <c r="E5" i="14" s="1"/>
  <c r="F5" i="14" s="1"/>
  <c r="G7" i="13"/>
  <c r="F7" i="13"/>
  <c r="F31" i="13"/>
  <c r="E7" i="13"/>
  <c r="E31" i="13" s="1"/>
  <c r="D7" i="13"/>
  <c r="D31" i="13"/>
  <c r="C7" i="13"/>
  <c r="B7" i="13"/>
  <c r="C5" i="13"/>
  <c r="D5" i="13" s="1"/>
  <c r="E5" i="13" s="1"/>
  <c r="F5" i="13" s="1"/>
  <c r="G5" i="13" s="1"/>
  <c r="B19" i="12"/>
  <c r="B30" i="12"/>
  <c r="C6" i="12"/>
  <c r="D6" i="12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C32" i="11" s="1"/>
  <c r="B29" i="11"/>
  <c r="B32" i="11" s="1"/>
  <c r="G22" i="11"/>
  <c r="G32" i="11" s="1"/>
  <c r="F22" i="11"/>
  <c r="E22" i="11"/>
  <c r="E32" i="11" s="1"/>
  <c r="D22" i="11"/>
  <c r="C22" i="11"/>
  <c r="B22" i="11"/>
  <c r="G8" i="11"/>
  <c r="F8" i="11"/>
  <c r="E8" i="11"/>
  <c r="D8" i="11"/>
  <c r="C8" i="11"/>
  <c r="B8" i="11"/>
  <c r="C6" i="11"/>
  <c r="D6" i="11"/>
  <c r="E6" i="11"/>
  <c r="F6" i="11"/>
  <c r="G6" i="11"/>
  <c r="F32" i="11"/>
  <c r="D32" i="11"/>
  <c r="C8" i="12"/>
  <c r="E8" i="12"/>
  <c r="E30" i="12"/>
  <c r="D8" i="12"/>
  <c r="G8" i="12"/>
  <c r="G30" i="12" s="1"/>
  <c r="F8" i="12"/>
  <c r="F30" i="12"/>
  <c r="G85" i="7" l="1"/>
  <c r="G84" i="7" s="1"/>
  <c r="G137" i="7"/>
  <c r="F84" i="7"/>
  <c r="B84" i="7"/>
  <c r="G18" i="7"/>
  <c r="G48" i="7"/>
  <c r="G113" i="7"/>
  <c r="G123" i="7"/>
  <c r="G38" i="7"/>
  <c r="C84" i="7"/>
  <c r="D9" i="7"/>
  <c r="D159" i="7" s="1"/>
  <c r="B9" i="7"/>
  <c r="F9" i="7"/>
  <c r="F159" i="7" s="1"/>
  <c r="E9" i="7"/>
  <c r="E159" i="7" s="1"/>
  <c r="C9" i="7"/>
  <c r="G9" i="7"/>
  <c r="B159" i="7" l="1"/>
  <c r="G159" i="7"/>
  <c r="C159" i="7"/>
</calcChain>
</file>

<file path=xl/sharedStrings.xml><?xml version="1.0" encoding="utf-8"?>
<sst xmlns="http://schemas.openxmlformats.org/spreadsheetml/2006/main" count="339" uniqueCount="211">
  <si>
    <t>(PESOS)</t>
  </si>
  <si>
    <t>Concepto (c)</t>
  </si>
  <si>
    <t>Devengado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</si>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</sst>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90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abSelected="1" zoomScale="75" zoomScaleNormal="75" workbookViewId="0">
      <selection activeCell="L153" sqref="L153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76" t="s">
        <v>15</v>
      </c>
      <c r="B1" s="72"/>
      <c r="C1" s="72"/>
      <c r="D1" s="72"/>
      <c r="E1" s="72"/>
      <c r="F1" s="72"/>
      <c r="G1" s="73"/>
    </row>
    <row r="2" spans="1:7" x14ac:dyDescent="0.25">
      <c r="A2" s="58" t="e">
        <f>#REF!</f>
        <v>#REF!</v>
      </c>
      <c r="B2" s="58"/>
      <c r="C2" s="58"/>
      <c r="D2" s="58"/>
      <c r="E2" s="58"/>
      <c r="F2" s="58"/>
      <c r="G2" s="58"/>
    </row>
    <row r="3" spans="1:7" x14ac:dyDescent="0.25">
      <c r="A3" s="59" t="s">
        <v>16</v>
      </c>
      <c r="B3" s="59"/>
      <c r="C3" s="59"/>
      <c r="D3" s="59"/>
      <c r="E3" s="59"/>
      <c r="F3" s="59"/>
      <c r="G3" s="59"/>
    </row>
    <row r="4" spans="1:7" x14ac:dyDescent="0.25">
      <c r="A4" s="59" t="s">
        <v>17</v>
      </c>
      <c r="B4" s="59"/>
      <c r="C4" s="59"/>
      <c r="D4" s="59"/>
      <c r="E4" s="59"/>
      <c r="F4" s="59"/>
      <c r="G4" s="59"/>
    </row>
    <row r="5" spans="1:7" x14ac:dyDescent="0.25">
      <c r="A5" s="59" t="e">
        <f>#REF!</f>
        <v>#REF!</v>
      </c>
      <c r="B5" s="59"/>
      <c r="C5" s="59"/>
      <c r="D5" s="59"/>
      <c r="E5" s="59"/>
      <c r="F5" s="59"/>
      <c r="G5" s="59"/>
    </row>
    <row r="6" spans="1:7" x14ac:dyDescent="0.25">
      <c r="A6" s="60" t="s">
        <v>0</v>
      </c>
      <c r="B6" s="60"/>
      <c r="C6" s="60"/>
      <c r="D6" s="60"/>
      <c r="E6" s="60"/>
      <c r="F6" s="60"/>
      <c r="G6" s="60"/>
    </row>
    <row r="7" spans="1:7" x14ac:dyDescent="0.25">
      <c r="A7" s="74" t="s">
        <v>1</v>
      </c>
      <c r="B7" s="74" t="s">
        <v>18</v>
      </c>
      <c r="C7" s="74"/>
      <c r="D7" s="74"/>
      <c r="E7" s="74"/>
      <c r="F7" s="74"/>
      <c r="G7" s="75" t="s">
        <v>19</v>
      </c>
    </row>
    <row r="8" spans="1:7" ht="30" x14ac:dyDescent="0.25">
      <c r="A8" s="74"/>
      <c r="B8" s="2" t="s">
        <v>20</v>
      </c>
      <c r="C8" s="2" t="s">
        <v>21</v>
      </c>
      <c r="D8" s="2" t="s">
        <v>22</v>
      </c>
      <c r="E8" s="2" t="s">
        <v>2</v>
      </c>
      <c r="F8" s="2" t="s">
        <v>23</v>
      </c>
      <c r="G8" s="74"/>
    </row>
    <row r="9" spans="1:7" x14ac:dyDescent="0.25">
      <c r="A9" s="6" t="s">
        <v>24</v>
      </c>
      <c r="B9" s="38">
        <f t="shared" ref="B9:G9" si="0">SUM(B10,B18,B28,B38,B48,B58,B62,B71,B75)</f>
        <v>192662000</v>
      </c>
      <c r="C9" s="38">
        <f t="shared" si="0"/>
        <v>2683636.3899999997</v>
      </c>
      <c r="D9" s="38">
        <f t="shared" si="0"/>
        <v>195345636.38999999</v>
      </c>
      <c r="E9" s="38">
        <f t="shared" si="0"/>
        <v>52145923.969999999</v>
      </c>
      <c r="F9" s="38">
        <f t="shared" si="0"/>
        <v>51755855.320000008</v>
      </c>
      <c r="G9" s="38">
        <f t="shared" si="0"/>
        <v>143199712.41999999</v>
      </c>
    </row>
    <row r="10" spans="1:7" x14ac:dyDescent="0.25">
      <c r="A10" s="39" t="s">
        <v>25</v>
      </c>
      <c r="B10" s="38">
        <f>SUM(B11:B17)</f>
        <v>94798715.49000001</v>
      </c>
      <c r="C10" s="38">
        <f t="shared" ref="C10:G10" si="1">SUM(C11:C17)</f>
        <v>4813291.07</v>
      </c>
      <c r="D10" s="38">
        <f t="shared" si="1"/>
        <v>99612006.560000002</v>
      </c>
      <c r="E10" s="38">
        <f t="shared" si="1"/>
        <v>25944125.350000001</v>
      </c>
      <c r="F10" s="38">
        <f t="shared" si="1"/>
        <v>25697046.700000003</v>
      </c>
      <c r="G10" s="38">
        <f t="shared" si="1"/>
        <v>73667881.209999993</v>
      </c>
    </row>
    <row r="11" spans="1:7" x14ac:dyDescent="0.25">
      <c r="A11" s="40" t="s">
        <v>26</v>
      </c>
      <c r="B11" s="36">
        <v>55292478.609999999</v>
      </c>
      <c r="C11" s="36">
        <v>1761605.3</v>
      </c>
      <c r="D11" s="36">
        <v>57054083.909999996</v>
      </c>
      <c r="E11" s="36">
        <v>12406937.470000001</v>
      </c>
      <c r="F11" s="36">
        <v>12406937.470000001</v>
      </c>
      <c r="G11" s="36">
        <f>D11-E11</f>
        <v>44647146.439999998</v>
      </c>
    </row>
    <row r="12" spans="1:7" x14ac:dyDescent="0.25">
      <c r="A12" s="40" t="s">
        <v>27</v>
      </c>
      <c r="B12" s="36">
        <v>3380000</v>
      </c>
      <c r="C12" s="36">
        <v>-305000</v>
      </c>
      <c r="D12" s="36">
        <v>3075000</v>
      </c>
      <c r="E12" s="36">
        <v>2086158.77</v>
      </c>
      <c r="F12" s="36">
        <v>2086158.77</v>
      </c>
      <c r="G12" s="36">
        <f t="shared" ref="G12:G17" si="2">D12-E12</f>
        <v>988841.23</v>
      </c>
    </row>
    <row r="13" spans="1:7" x14ac:dyDescent="0.25">
      <c r="A13" s="40" t="s">
        <v>28</v>
      </c>
      <c r="B13" s="36">
        <v>8898925.5299999993</v>
      </c>
      <c r="C13" s="36">
        <v>-398330.8</v>
      </c>
      <c r="D13" s="36">
        <v>8500594.7300000004</v>
      </c>
      <c r="E13" s="36">
        <v>1143.1600000000001</v>
      </c>
      <c r="F13" s="36">
        <v>1143.1600000000001</v>
      </c>
      <c r="G13" s="36">
        <f t="shared" si="2"/>
        <v>8499451.5700000003</v>
      </c>
    </row>
    <row r="14" spans="1:7" x14ac:dyDescent="0.25">
      <c r="A14" s="40" t="s">
        <v>29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f t="shared" si="2"/>
        <v>0</v>
      </c>
    </row>
    <row r="15" spans="1:7" x14ac:dyDescent="0.25">
      <c r="A15" s="40" t="s">
        <v>30</v>
      </c>
      <c r="B15" s="36">
        <v>27227311.350000001</v>
      </c>
      <c r="C15" s="36">
        <v>3755016.57</v>
      </c>
      <c r="D15" s="36">
        <v>30982327.920000002</v>
      </c>
      <c r="E15" s="36">
        <v>11449885.949999999</v>
      </c>
      <c r="F15" s="36">
        <v>11202807.300000001</v>
      </c>
      <c r="G15" s="36">
        <f t="shared" si="2"/>
        <v>19532441.970000003</v>
      </c>
    </row>
    <row r="16" spans="1:7" x14ac:dyDescent="0.25">
      <c r="A16" s="40" t="s">
        <v>31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f t="shared" si="2"/>
        <v>0</v>
      </c>
    </row>
    <row r="17" spans="1:7" x14ac:dyDescent="0.25">
      <c r="A17" s="40" t="s">
        <v>32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f t="shared" si="2"/>
        <v>0</v>
      </c>
    </row>
    <row r="18" spans="1:7" x14ac:dyDescent="0.25">
      <c r="A18" s="39" t="s">
        <v>33</v>
      </c>
      <c r="B18" s="38">
        <f t="shared" ref="B18:G18" si="3">SUM(B19:B27)</f>
        <v>20684000</v>
      </c>
      <c r="C18" s="38">
        <f t="shared" si="3"/>
        <v>-4685839.1500000004</v>
      </c>
      <c r="D18" s="38">
        <f t="shared" si="3"/>
        <v>15998160.85</v>
      </c>
      <c r="E18" s="38">
        <f t="shared" si="3"/>
        <v>2895286.44</v>
      </c>
      <c r="F18" s="38">
        <f t="shared" si="3"/>
        <v>2895296.44</v>
      </c>
      <c r="G18" s="38">
        <f t="shared" si="3"/>
        <v>13102874.41</v>
      </c>
    </row>
    <row r="19" spans="1:7" x14ac:dyDescent="0.25">
      <c r="A19" s="40" t="s">
        <v>34</v>
      </c>
      <c r="B19" s="36">
        <v>2515000</v>
      </c>
      <c r="C19" s="36">
        <v>-402000</v>
      </c>
      <c r="D19" s="36">
        <v>2113000</v>
      </c>
      <c r="E19" s="36">
        <v>112288.2</v>
      </c>
      <c r="F19" s="36">
        <v>112288.2</v>
      </c>
      <c r="G19" s="36">
        <f>D19-E19</f>
        <v>2000711.8</v>
      </c>
    </row>
    <row r="20" spans="1:7" x14ac:dyDescent="0.25">
      <c r="A20" s="40" t="s">
        <v>35</v>
      </c>
      <c r="B20" s="36">
        <v>399000</v>
      </c>
      <c r="C20" s="36">
        <v>-12000</v>
      </c>
      <c r="D20" s="36">
        <v>387000</v>
      </c>
      <c r="E20" s="36">
        <v>126082.48</v>
      </c>
      <c r="F20" s="36">
        <v>126082.48</v>
      </c>
      <c r="G20" s="36">
        <f t="shared" ref="G20:G27" si="4">D20-E20</f>
        <v>260917.52000000002</v>
      </c>
    </row>
    <row r="21" spans="1:7" x14ac:dyDescent="0.25">
      <c r="A21" s="40" t="s">
        <v>36</v>
      </c>
      <c r="B21" s="36">
        <v>132000</v>
      </c>
      <c r="C21" s="36">
        <v>-45000</v>
      </c>
      <c r="D21" s="36">
        <v>87000</v>
      </c>
      <c r="E21" s="36">
        <v>0</v>
      </c>
      <c r="F21" s="36">
        <v>0</v>
      </c>
      <c r="G21" s="36">
        <f t="shared" si="4"/>
        <v>87000</v>
      </c>
    </row>
    <row r="22" spans="1:7" x14ac:dyDescent="0.25">
      <c r="A22" s="40" t="s">
        <v>37</v>
      </c>
      <c r="B22" s="36">
        <v>2373000</v>
      </c>
      <c r="C22" s="36">
        <v>-240839.15</v>
      </c>
      <c r="D22" s="36">
        <v>2132160.85</v>
      </c>
      <c r="E22" s="36">
        <v>265708.57</v>
      </c>
      <c r="F22" s="36">
        <v>265718.57</v>
      </c>
      <c r="G22" s="36">
        <f t="shared" si="4"/>
        <v>1866452.28</v>
      </c>
    </row>
    <row r="23" spans="1:7" x14ac:dyDescent="0.25">
      <c r="A23" s="40" t="s">
        <v>38</v>
      </c>
      <c r="B23" s="36">
        <v>739000</v>
      </c>
      <c r="C23" s="36">
        <v>-215000</v>
      </c>
      <c r="D23" s="36">
        <v>524000</v>
      </c>
      <c r="E23" s="36">
        <v>19333.72</v>
      </c>
      <c r="F23" s="36">
        <v>19333.72</v>
      </c>
      <c r="G23" s="36">
        <f t="shared" si="4"/>
        <v>504666.28</v>
      </c>
    </row>
    <row r="24" spans="1:7" x14ac:dyDescent="0.25">
      <c r="A24" s="40" t="s">
        <v>39</v>
      </c>
      <c r="B24" s="36">
        <v>10342000</v>
      </c>
      <c r="C24" s="36">
        <v>-3858000</v>
      </c>
      <c r="D24" s="36">
        <v>6484000</v>
      </c>
      <c r="E24" s="36">
        <v>1232187.67</v>
      </c>
      <c r="F24" s="36">
        <v>1232187.67</v>
      </c>
      <c r="G24" s="36">
        <f t="shared" si="4"/>
        <v>5251812.33</v>
      </c>
    </row>
    <row r="25" spans="1:7" x14ac:dyDescent="0.25">
      <c r="A25" s="40" t="s">
        <v>40</v>
      </c>
      <c r="B25" s="36">
        <v>543000</v>
      </c>
      <c r="C25" s="36">
        <v>411000</v>
      </c>
      <c r="D25" s="36">
        <v>954000</v>
      </c>
      <c r="E25" s="36">
        <v>613490.65</v>
      </c>
      <c r="F25" s="36">
        <v>613490.65</v>
      </c>
      <c r="G25" s="36">
        <f t="shared" si="4"/>
        <v>340509.35</v>
      </c>
    </row>
    <row r="26" spans="1:7" x14ac:dyDescent="0.25">
      <c r="A26" s="40" t="s">
        <v>41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f t="shared" si="4"/>
        <v>0</v>
      </c>
    </row>
    <row r="27" spans="1:7" x14ac:dyDescent="0.25">
      <c r="A27" s="40" t="s">
        <v>42</v>
      </c>
      <c r="B27" s="36">
        <v>3641000</v>
      </c>
      <c r="C27" s="36">
        <v>-324000</v>
      </c>
      <c r="D27" s="36">
        <v>3317000</v>
      </c>
      <c r="E27" s="36">
        <v>526195.15</v>
      </c>
      <c r="F27" s="36">
        <v>526195.15</v>
      </c>
      <c r="G27" s="36">
        <f t="shared" si="4"/>
        <v>2790804.85</v>
      </c>
    </row>
    <row r="28" spans="1:7" x14ac:dyDescent="0.25">
      <c r="A28" s="39" t="s">
        <v>43</v>
      </c>
      <c r="B28" s="38">
        <f t="shared" ref="B28:G28" si="5">SUM(B29:B37)</f>
        <v>38915000</v>
      </c>
      <c r="C28" s="38">
        <f t="shared" si="5"/>
        <v>2003000</v>
      </c>
      <c r="D28" s="38">
        <f t="shared" si="5"/>
        <v>40918000</v>
      </c>
      <c r="E28" s="38">
        <f t="shared" si="5"/>
        <v>13482540.07</v>
      </c>
      <c r="F28" s="38">
        <f t="shared" si="5"/>
        <v>13332540.07</v>
      </c>
      <c r="G28" s="38">
        <f t="shared" si="5"/>
        <v>27435459.93</v>
      </c>
    </row>
    <row r="29" spans="1:7" x14ac:dyDescent="0.25">
      <c r="A29" s="40" t="s">
        <v>44</v>
      </c>
      <c r="B29" s="36">
        <v>22965000</v>
      </c>
      <c r="C29" s="36">
        <v>-2000000</v>
      </c>
      <c r="D29" s="36">
        <v>20965000</v>
      </c>
      <c r="E29" s="36">
        <v>6636898.3700000001</v>
      </c>
      <c r="F29" s="36">
        <v>6636898.3700000001</v>
      </c>
      <c r="G29" s="36">
        <f>D29-E29</f>
        <v>14328101.629999999</v>
      </c>
    </row>
    <row r="30" spans="1:7" x14ac:dyDescent="0.25">
      <c r="A30" s="40" t="s">
        <v>45</v>
      </c>
      <c r="B30" s="36">
        <v>2111000</v>
      </c>
      <c r="C30" s="36">
        <v>-93000</v>
      </c>
      <c r="D30" s="36">
        <v>2018000</v>
      </c>
      <c r="E30" s="36">
        <v>544645.62</v>
      </c>
      <c r="F30" s="36">
        <v>544645.62</v>
      </c>
      <c r="G30" s="36">
        <f t="shared" ref="G30:G37" si="6">D30-E30</f>
        <v>1473354.38</v>
      </c>
    </row>
    <row r="31" spans="1:7" x14ac:dyDescent="0.25">
      <c r="A31" s="40" t="s">
        <v>46</v>
      </c>
      <c r="B31" s="36">
        <v>2035000</v>
      </c>
      <c r="C31" s="36">
        <v>3010000</v>
      </c>
      <c r="D31" s="36">
        <v>5045000</v>
      </c>
      <c r="E31" s="36">
        <v>1310903.6599999999</v>
      </c>
      <c r="F31" s="36">
        <v>1310903.6599999999</v>
      </c>
      <c r="G31" s="36">
        <f t="shared" si="6"/>
        <v>3734096.34</v>
      </c>
    </row>
    <row r="32" spans="1:7" x14ac:dyDescent="0.25">
      <c r="A32" s="40" t="s">
        <v>47</v>
      </c>
      <c r="B32" s="36">
        <v>498000</v>
      </c>
      <c r="C32" s="36">
        <v>-50000</v>
      </c>
      <c r="D32" s="36">
        <v>448000</v>
      </c>
      <c r="E32" s="36">
        <v>80350.100000000006</v>
      </c>
      <c r="F32" s="36">
        <v>80350.100000000006</v>
      </c>
      <c r="G32" s="36">
        <f t="shared" si="6"/>
        <v>367649.9</v>
      </c>
    </row>
    <row r="33" spans="1:7" ht="14.45" customHeight="1" x14ac:dyDescent="0.25">
      <c r="A33" s="40" t="s">
        <v>48</v>
      </c>
      <c r="B33" s="36">
        <v>2000000</v>
      </c>
      <c r="C33" s="36">
        <v>-360000</v>
      </c>
      <c r="D33" s="36">
        <v>1640000</v>
      </c>
      <c r="E33" s="36">
        <v>181341.42</v>
      </c>
      <c r="F33" s="36">
        <v>181341.42</v>
      </c>
      <c r="G33" s="36">
        <f t="shared" si="6"/>
        <v>1458658.58</v>
      </c>
    </row>
    <row r="34" spans="1:7" ht="14.45" customHeight="1" x14ac:dyDescent="0.25">
      <c r="A34" s="40" t="s">
        <v>49</v>
      </c>
      <c r="B34" s="36">
        <v>954000</v>
      </c>
      <c r="C34" s="36">
        <v>0</v>
      </c>
      <c r="D34" s="36">
        <v>954000</v>
      </c>
      <c r="E34" s="36">
        <v>321704.01</v>
      </c>
      <c r="F34" s="36">
        <v>321704.01</v>
      </c>
      <c r="G34" s="36">
        <f t="shared" si="6"/>
        <v>632295.99</v>
      </c>
    </row>
    <row r="35" spans="1:7" ht="14.45" customHeight="1" x14ac:dyDescent="0.25">
      <c r="A35" s="40" t="s">
        <v>50</v>
      </c>
      <c r="B35" s="36">
        <v>330000</v>
      </c>
      <c r="C35" s="36">
        <v>36000</v>
      </c>
      <c r="D35" s="36">
        <v>366000</v>
      </c>
      <c r="E35" s="36">
        <v>6902</v>
      </c>
      <c r="F35" s="36">
        <v>6902</v>
      </c>
      <c r="G35" s="36">
        <f t="shared" si="6"/>
        <v>359098</v>
      </c>
    </row>
    <row r="36" spans="1:7" ht="14.45" customHeight="1" x14ac:dyDescent="0.25">
      <c r="A36" s="40" t="s">
        <v>51</v>
      </c>
      <c r="B36" s="36">
        <v>4972000</v>
      </c>
      <c r="C36" s="36">
        <v>2460000</v>
      </c>
      <c r="D36" s="36">
        <v>7432000</v>
      </c>
      <c r="E36" s="36">
        <v>2527047.1</v>
      </c>
      <c r="F36" s="36">
        <v>2527047.1</v>
      </c>
      <c r="G36" s="36">
        <f t="shared" si="6"/>
        <v>4904952.9000000004</v>
      </c>
    </row>
    <row r="37" spans="1:7" ht="14.45" customHeight="1" x14ac:dyDescent="0.25">
      <c r="A37" s="40" t="s">
        <v>52</v>
      </c>
      <c r="B37" s="36">
        <v>3050000</v>
      </c>
      <c r="C37" s="36">
        <v>-1000000</v>
      </c>
      <c r="D37" s="36">
        <v>2050000</v>
      </c>
      <c r="E37" s="36">
        <v>1872747.79</v>
      </c>
      <c r="F37" s="36">
        <v>1722747.79</v>
      </c>
      <c r="G37" s="36">
        <f t="shared" si="6"/>
        <v>177252.20999999996</v>
      </c>
    </row>
    <row r="38" spans="1:7" x14ac:dyDescent="0.25">
      <c r="A38" s="39" t="s">
        <v>53</v>
      </c>
      <c r="B38" s="38">
        <f t="shared" ref="B38:G38" si="7">SUM(B39:B47)</f>
        <v>20925437.129999999</v>
      </c>
      <c r="C38" s="38">
        <f t="shared" si="7"/>
        <v>2450821.3199999998</v>
      </c>
      <c r="D38" s="38">
        <f t="shared" si="7"/>
        <v>23376258.449999999</v>
      </c>
      <c r="E38" s="38">
        <f t="shared" si="7"/>
        <v>5095188.1899999995</v>
      </c>
      <c r="F38" s="38">
        <f t="shared" si="7"/>
        <v>5102188.1899999995</v>
      </c>
      <c r="G38" s="38">
        <f t="shared" si="7"/>
        <v>18281070.259999998</v>
      </c>
    </row>
    <row r="39" spans="1:7" x14ac:dyDescent="0.25">
      <c r="A39" s="40" t="s">
        <v>54</v>
      </c>
      <c r="B39" s="36">
        <v>11930000</v>
      </c>
      <c r="C39" s="36">
        <v>0</v>
      </c>
      <c r="D39" s="36">
        <v>11930000</v>
      </c>
      <c r="E39" s="36">
        <v>3657727.64</v>
      </c>
      <c r="F39" s="36">
        <v>3657727.64</v>
      </c>
      <c r="G39" s="36">
        <f>D39-E39</f>
        <v>8272272.3599999994</v>
      </c>
    </row>
    <row r="40" spans="1:7" x14ac:dyDescent="0.25">
      <c r="A40" s="40" t="s">
        <v>55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f t="shared" ref="G40:G47" si="8">D40-E40</f>
        <v>0</v>
      </c>
    </row>
    <row r="41" spans="1:7" x14ac:dyDescent="0.25">
      <c r="A41" s="40" t="s">
        <v>56</v>
      </c>
      <c r="B41" s="36">
        <v>0</v>
      </c>
      <c r="C41" s="36">
        <v>1716000</v>
      </c>
      <c r="D41" s="36">
        <v>1716000</v>
      </c>
      <c r="E41" s="36">
        <v>0</v>
      </c>
      <c r="F41" s="36">
        <v>0</v>
      </c>
      <c r="G41" s="36">
        <f t="shared" si="8"/>
        <v>1716000</v>
      </c>
    </row>
    <row r="42" spans="1:7" x14ac:dyDescent="0.25">
      <c r="A42" s="40" t="s">
        <v>57</v>
      </c>
      <c r="B42" s="36">
        <v>5233000</v>
      </c>
      <c r="C42" s="36">
        <v>0</v>
      </c>
      <c r="D42" s="36">
        <v>5233000</v>
      </c>
      <c r="E42" s="36">
        <v>631942.03</v>
      </c>
      <c r="F42" s="36">
        <v>638942.03</v>
      </c>
      <c r="G42" s="36">
        <f t="shared" si="8"/>
        <v>4601057.97</v>
      </c>
    </row>
    <row r="43" spans="1:7" x14ac:dyDescent="0.25">
      <c r="A43" s="40" t="s">
        <v>58</v>
      </c>
      <c r="B43" s="36">
        <v>3762437.13</v>
      </c>
      <c r="C43" s="36">
        <v>734821.32</v>
      </c>
      <c r="D43" s="36">
        <v>4497258.45</v>
      </c>
      <c r="E43" s="36">
        <v>805518.52</v>
      </c>
      <c r="F43" s="36">
        <v>805518.52</v>
      </c>
      <c r="G43" s="36">
        <f t="shared" si="8"/>
        <v>3691739.93</v>
      </c>
    </row>
    <row r="44" spans="1:7" x14ac:dyDescent="0.25">
      <c r="A44" s="40" t="s">
        <v>59</v>
      </c>
      <c r="B44" s="36">
        <v>0</v>
      </c>
      <c r="C44" s="36">
        <v>0</v>
      </c>
      <c r="D44" s="36">
        <v>0</v>
      </c>
      <c r="E44" s="36">
        <v>0</v>
      </c>
      <c r="F44" s="36">
        <v>0</v>
      </c>
      <c r="G44" s="36">
        <f t="shared" si="8"/>
        <v>0</v>
      </c>
    </row>
    <row r="45" spans="1:7" x14ac:dyDescent="0.25">
      <c r="A45" s="40" t="s">
        <v>60</v>
      </c>
      <c r="B45" s="36">
        <v>0</v>
      </c>
      <c r="C45" s="36">
        <v>0</v>
      </c>
      <c r="D45" s="36">
        <v>0</v>
      </c>
      <c r="E45" s="36">
        <v>0</v>
      </c>
      <c r="F45" s="36">
        <v>0</v>
      </c>
      <c r="G45" s="36">
        <f t="shared" si="8"/>
        <v>0</v>
      </c>
    </row>
    <row r="46" spans="1:7" x14ac:dyDescent="0.25">
      <c r="A46" s="40" t="s">
        <v>61</v>
      </c>
      <c r="B46" s="36">
        <v>0</v>
      </c>
      <c r="C46" s="36">
        <v>0</v>
      </c>
      <c r="D46" s="36">
        <v>0</v>
      </c>
      <c r="E46" s="36">
        <v>0</v>
      </c>
      <c r="F46" s="36">
        <v>0</v>
      </c>
      <c r="G46" s="36">
        <f t="shared" si="8"/>
        <v>0</v>
      </c>
    </row>
    <row r="47" spans="1:7" x14ac:dyDescent="0.25">
      <c r="A47" s="40" t="s">
        <v>62</v>
      </c>
      <c r="B47" s="36">
        <v>0</v>
      </c>
      <c r="C47" s="36">
        <v>0</v>
      </c>
      <c r="D47" s="36">
        <v>0</v>
      </c>
      <c r="E47" s="36">
        <v>0</v>
      </c>
      <c r="F47" s="36">
        <v>0</v>
      </c>
      <c r="G47" s="36">
        <f t="shared" si="8"/>
        <v>0</v>
      </c>
    </row>
    <row r="48" spans="1:7" x14ac:dyDescent="0.25">
      <c r="A48" s="39" t="s">
        <v>63</v>
      </c>
      <c r="B48" s="38">
        <f t="shared" ref="B48:G48" si="9">SUM(B49:B57)</f>
        <v>362000</v>
      </c>
      <c r="C48" s="38">
        <f t="shared" si="9"/>
        <v>98000</v>
      </c>
      <c r="D48" s="38">
        <f t="shared" si="9"/>
        <v>460000</v>
      </c>
      <c r="E48" s="38">
        <f t="shared" si="9"/>
        <v>46810</v>
      </c>
      <c r="F48" s="38">
        <f t="shared" si="9"/>
        <v>46810</v>
      </c>
      <c r="G48" s="38">
        <f t="shared" si="9"/>
        <v>413190</v>
      </c>
    </row>
    <row r="49" spans="1:7" x14ac:dyDescent="0.25">
      <c r="A49" s="40" t="s">
        <v>64</v>
      </c>
      <c r="B49" s="36">
        <v>170000</v>
      </c>
      <c r="C49" s="36">
        <v>80000</v>
      </c>
      <c r="D49" s="36">
        <v>250000</v>
      </c>
      <c r="E49" s="36">
        <v>46810</v>
      </c>
      <c r="F49" s="36">
        <v>46810</v>
      </c>
      <c r="G49" s="36">
        <f>D49-E49</f>
        <v>203190</v>
      </c>
    </row>
    <row r="50" spans="1:7" x14ac:dyDescent="0.25">
      <c r="A50" s="40" t="s">
        <v>65</v>
      </c>
      <c r="B50" s="36">
        <v>0</v>
      </c>
      <c r="C50" s="36">
        <v>0</v>
      </c>
      <c r="D50" s="36">
        <v>0</v>
      </c>
      <c r="E50" s="36">
        <v>0</v>
      </c>
      <c r="F50" s="36">
        <v>0</v>
      </c>
      <c r="G50" s="36">
        <f t="shared" ref="G50:G57" si="10">D50-E50</f>
        <v>0</v>
      </c>
    </row>
    <row r="51" spans="1:7" x14ac:dyDescent="0.25">
      <c r="A51" s="40" t="s">
        <v>66</v>
      </c>
      <c r="B51" s="36">
        <v>60000</v>
      </c>
      <c r="C51" s="36">
        <v>0</v>
      </c>
      <c r="D51" s="36">
        <v>60000</v>
      </c>
      <c r="E51" s="36">
        <v>0</v>
      </c>
      <c r="F51" s="36">
        <v>0</v>
      </c>
      <c r="G51" s="36">
        <f t="shared" si="10"/>
        <v>60000</v>
      </c>
    </row>
    <row r="52" spans="1:7" x14ac:dyDescent="0.25">
      <c r="A52" s="40" t="s">
        <v>67</v>
      </c>
      <c r="B52" s="36">
        <v>0</v>
      </c>
      <c r="C52" s="36">
        <v>0</v>
      </c>
      <c r="D52" s="36">
        <v>0</v>
      </c>
      <c r="E52" s="36">
        <v>0</v>
      </c>
      <c r="F52" s="36">
        <v>0</v>
      </c>
      <c r="G52" s="36">
        <f t="shared" si="10"/>
        <v>0</v>
      </c>
    </row>
    <row r="53" spans="1:7" x14ac:dyDescent="0.25">
      <c r="A53" s="40" t="s">
        <v>68</v>
      </c>
      <c r="B53" s="36">
        <v>0</v>
      </c>
      <c r="C53" s="36">
        <v>0</v>
      </c>
      <c r="D53" s="36">
        <v>0</v>
      </c>
      <c r="E53" s="36">
        <v>0</v>
      </c>
      <c r="F53" s="36">
        <v>0</v>
      </c>
      <c r="G53" s="36">
        <f t="shared" si="10"/>
        <v>0</v>
      </c>
    </row>
    <row r="54" spans="1:7" x14ac:dyDescent="0.25">
      <c r="A54" s="40" t="s">
        <v>69</v>
      </c>
      <c r="B54" s="36">
        <v>132000</v>
      </c>
      <c r="C54" s="36">
        <v>18000</v>
      </c>
      <c r="D54" s="36">
        <v>150000</v>
      </c>
      <c r="E54" s="36">
        <v>0</v>
      </c>
      <c r="F54" s="36">
        <v>0</v>
      </c>
      <c r="G54" s="36">
        <f t="shared" si="10"/>
        <v>150000</v>
      </c>
    </row>
    <row r="55" spans="1:7" x14ac:dyDescent="0.25">
      <c r="A55" s="40" t="s">
        <v>70</v>
      </c>
      <c r="B55" s="36">
        <v>0</v>
      </c>
      <c r="C55" s="36">
        <v>0</v>
      </c>
      <c r="D55" s="36">
        <v>0</v>
      </c>
      <c r="E55" s="36">
        <v>0</v>
      </c>
      <c r="F55" s="36">
        <v>0</v>
      </c>
      <c r="G55" s="36">
        <f t="shared" si="10"/>
        <v>0</v>
      </c>
    </row>
    <row r="56" spans="1:7" x14ac:dyDescent="0.25">
      <c r="A56" s="40" t="s">
        <v>71</v>
      </c>
      <c r="B56" s="36">
        <v>0</v>
      </c>
      <c r="C56" s="36">
        <v>0</v>
      </c>
      <c r="D56" s="36">
        <v>0</v>
      </c>
      <c r="E56" s="36">
        <v>0</v>
      </c>
      <c r="F56" s="36">
        <v>0</v>
      </c>
      <c r="G56" s="36">
        <f t="shared" si="10"/>
        <v>0</v>
      </c>
    </row>
    <row r="57" spans="1:7" x14ac:dyDescent="0.25">
      <c r="A57" s="40" t="s">
        <v>72</v>
      </c>
      <c r="B57" s="36">
        <v>0</v>
      </c>
      <c r="C57" s="36">
        <v>0</v>
      </c>
      <c r="D57" s="36">
        <v>0</v>
      </c>
      <c r="E57" s="36">
        <v>0</v>
      </c>
      <c r="F57" s="36">
        <v>0</v>
      </c>
      <c r="G57" s="36">
        <f t="shared" si="10"/>
        <v>0</v>
      </c>
    </row>
    <row r="58" spans="1:7" x14ac:dyDescent="0.25">
      <c r="A58" s="39" t="s">
        <v>73</v>
      </c>
      <c r="B58" s="38">
        <f t="shared" ref="B58:G58" si="11">SUM(B59:B61)</f>
        <v>0</v>
      </c>
      <c r="C58" s="38">
        <f t="shared" si="11"/>
        <v>49163.39</v>
      </c>
      <c r="D58" s="38">
        <f t="shared" si="11"/>
        <v>49163.39</v>
      </c>
      <c r="E58" s="38">
        <f t="shared" si="11"/>
        <v>49163.39</v>
      </c>
      <c r="F58" s="38">
        <f t="shared" si="11"/>
        <v>49163.39</v>
      </c>
      <c r="G58" s="38">
        <f t="shared" si="11"/>
        <v>0</v>
      </c>
    </row>
    <row r="59" spans="1:7" x14ac:dyDescent="0.25">
      <c r="A59" s="40" t="s">
        <v>74</v>
      </c>
      <c r="B59" s="36">
        <v>0</v>
      </c>
      <c r="C59" s="36">
        <v>49163.39</v>
      </c>
      <c r="D59" s="36">
        <v>49163.39</v>
      </c>
      <c r="E59" s="36">
        <v>49163.39</v>
      </c>
      <c r="F59" s="36">
        <v>49163.39</v>
      </c>
      <c r="G59" s="36">
        <f>D59-E59</f>
        <v>0</v>
      </c>
    </row>
    <row r="60" spans="1:7" x14ac:dyDescent="0.25">
      <c r="A60" s="40" t="s">
        <v>75</v>
      </c>
      <c r="B60" s="36">
        <v>0</v>
      </c>
      <c r="C60" s="36">
        <v>0</v>
      </c>
      <c r="D60" s="36">
        <v>0</v>
      </c>
      <c r="E60" s="36">
        <v>0</v>
      </c>
      <c r="F60" s="36">
        <v>0</v>
      </c>
      <c r="G60" s="36">
        <f t="shared" ref="G60:G61" si="12">D60-E60</f>
        <v>0</v>
      </c>
    </row>
    <row r="61" spans="1:7" x14ac:dyDescent="0.25">
      <c r="A61" s="40" t="s">
        <v>76</v>
      </c>
      <c r="B61" s="36">
        <v>0</v>
      </c>
      <c r="C61" s="36">
        <v>0</v>
      </c>
      <c r="D61" s="36">
        <v>0</v>
      </c>
      <c r="E61" s="36">
        <v>0</v>
      </c>
      <c r="F61" s="36">
        <v>0</v>
      </c>
      <c r="G61" s="36">
        <f t="shared" si="12"/>
        <v>0</v>
      </c>
    </row>
    <row r="62" spans="1:7" x14ac:dyDescent="0.25">
      <c r="A62" s="39" t="s">
        <v>77</v>
      </c>
      <c r="B62" s="38">
        <f t="shared" ref="B62:G62" si="13">SUM(B63:B67,B69:B70)</f>
        <v>4460756.0199999996</v>
      </c>
      <c r="C62" s="38">
        <f t="shared" si="13"/>
        <v>-2372738.64</v>
      </c>
      <c r="D62" s="38">
        <f t="shared" si="13"/>
        <v>2088017.38</v>
      </c>
      <c r="E62" s="38">
        <f t="shared" si="13"/>
        <v>0</v>
      </c>
      <c r="F62" s="38">
        <f t="shared" si="13"/>
        <v>0</v>
      </c>
      <c r="G62" s="38">
        <f t="shared" si="13"/>
        <v>2088017.38</v>
      </c>
    </row>
    <row r="63" spans="1:7" x14ac:dyDescent="0.25">
      <c r="A63" s="40" t="s">
        <v>78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f>D63-E63</f>
        <v>0</v>
      </c>
    </row>
    <row r="64" spans="1:7" x14ac:dyDescent="0.25">
      <c r="A64" s="40" t="s">
        <v>79</v>
      </c>
      <c r="B64" s="36">
        <v>0</v>
      </c>
      <c r="C64" s="36">
        <v>0</v>
      </c>
      <c r="D64" s="36">
        <v>0</v>
      </c>
      <c r="E64" s="36">
        <v>0</v>
      </c>
      <c r="F64" s="36">
        <v>0</v>
      </c>
      <c r="G64" s="36">
        <f t="shared" ref="G64:G70" si="14">D64-E64</f>
        <v>0</v>
      </c>
    </row>
    <row r="65" spans="1:7" x14ac:dyDescent="0.25">
      <c r="A65" s="40" t="s">
        <v>80</v>
      </c>
      <c r="B65" s="36">
        <v>0</v>
      </c>
      <c r="C65" s="36">
        <v>0</v>
      </c>
      <c r="D65" s="36">
        <v>0</v>
      </c>
      <c r="E65" s="36">
        <v>0</v>
      </c>
      <c r="F65" s="36">
        <v>0</v>
      </c>
      <c r="G65" s="36">
        <f t="shared" si="14"/>
        <v>0</v>
      </c>
    </row>
    <row r="66" spans="1:7" x14ac:dyDescent="0.25">
      <c r="A66" s="40" t="s">
        <v>81</v>
      </c>
      <c r="B66" s="36">
        <v>0</v>
      </c>
      <c r="C66" s="36">
        <v>0</v>
      </c>
      <c r="D66" s="36">
        <v>0</v>
      </c>
      <c r="E66" s="36">
        <v>0</v>
      </c>
      <c r="F66" s="36">
        <v>0</v>
      </c>
      <c r="G66" s="36">
        <f t="shared" si="14"/>
        <v>0</v>
      </c>
    </row>
    <row r="67" spans="1:7" x14ac:dyDescent="0.25">
      <c r="A67" s="40" t="s">
        <v>82</v>
      </c>
      <c r="B67" s="36">
        <v>0</v>
      </c>
      <c r="C67" s="36">
        <v>0</v>
      </c>
      <c r="D67" s="36">
        <v>0</v>
      </c>
      <c r="E67" s="36">
        <v>0</v>
      </c>
      <c r="F67" s="36">
        <v>0</v>
      </c>
      <c r="G67" s="36">
        <f t="shared" si="14"/>
        <v>0</v>
      </c>
    </row>
    <row r="68" spans="1:7" x14ac:dyDescent="0.25">
      <c r="A68" s="40" t="s">
        <v>83</v>
      </c>
      <c r="B68" s="36">
        <v>0</v>
      </c>
      <c r="C68" s="36">
        <v>0</v>
      </c>
      <c r="D68" s="36">
        <v>0</v>
      </c>
      <c r="E68" s="36">
        <v>0</v>
      </c>
      <c r="F68" s="36">
        <v>0</v>
      </c>
      <c r="G68" s="36">
        <f t="shared" si="14"/>
        <v>0</v>
      </c>
    </row>
    <row r="69" spans="1:7" x14ac:dyDescent="0.25">
      <c r="A69" s="40" t="s">
        <v>84</v>
      </c>
      <c r="B69" s="36">
        <v>0</v>
      </c>
      <c r="C69" s="36">
        <v>0</v>
      </c>
      <c r="D69" s="36">
        <v>0</v>
      </c>
      <c r="E69" s="36">
        <v>0</v>
      </c>
      <c r="F69" s="36">
        <v>0</v>
      </c>
      <c r="G69" s="36">
        <f t="shared" si="14"/>
        <v>0</v>
      </c>
    </row>
    <row r="70" spans="1:7" x14ac:dyDescent="0.25">
      <c r="A70" s="40" t="s">
        <v>85</v>
      </c>
      <c r="B70" s="36">
        <v>4460756.0199999996</v>
      </c>
      <c r="C70" s="36">
        <v>-2372738.64</v>
      </c>
      <c r="D70" s="36">
        <v>2088017.38</v>
      </c>
      <c r="E70" s="36">
        <v>0</v>
      </c>
      <c r="F70" s="36">
        <v>0</v>
      </c>
      <c r="G70" s="36">
        <f t="shared" si="14"/>
        <v>2088017.38</v>
      </c>
    </row>
    <row r="71" spans="1:7" x14ac:dyDescent="0.25">
      <c r="A71" s="39" t="s">
        <v>86</v>
      </c>
      <c r="B71" s="38">
        <f t="shared" ref="B71:G71" si="15">SUM(B72:B74)</f>
        <v>200000</v>
      </c>
      <c r="C71" s="38">
        <f t="shared" si="15"/>
        <v>327938.40000000002</v>
      </c>
      <c r="D71" s="38">
        <f t="shared" si="15"/>
        <v>527938.4</v>
      </c>
      <c r="E71" s="38">
        <f t="shared" si="15"/>
        <v>0</v>
      </c>
      <c r="F71" s="38">
        <f t="shared" si="15"/>
        <v>0</v>
      </c>
      <c r="G71" s="38">
        <f t="shared" si="15"/>
        <v>527938.4</v>
      </c>
    </row>
    <row r="72" spans="1:7" x14ac:dyDescent="0.25">
      <c r="A72" s="40" t="s">
        <v>87</v>
      </c>
      <c r="B72" s="36">
        <v>0</v>
      </c>
      <c r="C72" s="36">
        <v>0</v>
      </c>
      <c r="D72" s="36">
        <v>0</v>
      </c>
      <c r="E72" s="36">
        <v>0</v>
      </c>
      <c r="F72" s="36">
        <v>0</v>
      </c>
      <c r="G72" s="36">
        <f>D72-E72</f>
        <v>0</v>
      </c>
    </row>
    <row r="73" spans="1:7" x14ac:dyDescent="0.25">
      <c r="A73" s="40" t="s">
        <v>88</v>
      </c>
      <c r="B73" s="36">
        <v>0</v>
      </c>
      <c r="C73" s="36">
        <v>0</v>
      </c>
      <c r="D73" s="36">
        <v>0</v>
      </c>
      <c r="E73" s="36">
        <v>0</v>
      </c>
      <c r="F73" s="36">
        <v>0</v>
      </c>
      <c r="G73" s="36">
        <f t="shared" ref="G73:G74" si="16">D73-E73</f>
        <v>0</v>
      </c>
    </row>
    <row r="74" spans="1:7" x14ac:dyDescent="0.25">
      <c r="A74" s="40" t="s">
        <v>89</v>
      </c>
      <c r="B74" s="36">
        <v>200000</v>
      </c>
      <c r="C74" s="36">
        <v>327938.40000000002</v>
      </c>
      <c r="D74" s="36">
        <v>527938.4</v>
      </c>
      <c r="E74" s="36">
        <v>0</v>
      </c>
      <c r="F74" s="36">
        <v>0</v>
      </c>
      <c r="G74" s="36">
        <f t="shared" si="16"/>
        <v>527938.4</v>
      </c>
    </row>
    <row r="75" spans="1:7" x14ac:dyDescent="0.25">
      <c r="A75" s="39" t="s">
        <v>90</v>
      </c>
      <c r="B75" s="38">
        <f t="shared" ref="B75:G75" si="17">SUM(B76:B82)</f>
        <v>12316091.359999999</v>
      </c>
      <c r="C75" s="38">
        <f t="shared" si="17"/>
        <v>0</v>
      </c>
      <c r="D75" s="38">
        <f t="shared" si="17"/>
        <v>12316091.359999999</v>
      </c>
      <c r="E75" s="38">
        <f t="shared" si="17"/>
        <v>4632810.53</v>
      </c>
      <c r="F75" s="38">
        <f t="shared" si="17"/>
        <v>4632810.53</v>
      </c>
      <c r="G75" s="38">
        <f t="shared" si="17"/>
        <v>7683280.8299999991</v>
      </c>
    </row>
    <row r="76" spans="1:7" x14ac:dyDescent="0.25">
      <c r="A76" s="40" t="s">
        <v>91</v>
      </c>
      <c r="B76" s="36">
        <v>11604091.359999999</v>
      </c>
      <c r="C76" s="36">
        <v>0</v>
      </c>
      <c r="D76" s="36">
        <v>11604091.359999999</v>
      </c>
      <c r="E76" s="36">
        <v>4285714.29</v>
      </c>
      <c r="F76" s="36">
        <v>4285714.29</v>
      </c>
      <c r="G76" s="36">
        <f>D76-E76</f>
        <v>7318377.0699999994</v>
      </c>
    </row>
    <row r="77" spans="1:7" x14ac:dyDescent="0.25">
      <c r="A77" s="40" t="s">
        <v>92</v>
      </c>
      <c r="B77" s="36">
        <v>712000</v>
      </c>
      <c r="C77" s="36">
        <v>0</v>
      </c>
      <c r="D77" s="36">
        <v>712000</v>
      </c>
      <c r="E77" s="36">
        <v>347096.24</v>
      </c>
      <c r="F77" s="36">
        <v>347096.24</v>
      </c>
      <c r="G77" s="36">
        <f t="shared" ref="G77:G82" si="18">D77-E77</f>
        <v>364903.76</v>
      </c>
    </row>
    <row r="78" spans="1:7" x14ac:dyDescent="0.25">
      <c r="A78" s="40" t="s">
        <v>93</v>
      </c>
      <c r="B78" s="36">
        <v>0</v>
      </c>
      <c r="C78" s="36">
        <v>0</v>
      </c>
      <c r="D78" s="36">
        <v>0</v>
      </c>
      <c r="E78" s="36">
        <v>0</v>
      </c>
      <c r="F78" s="36">
        <v>0</v>
      </c>
      <c r="G78" s="36">
        <f t="shared" si="18"/>
        <v>0</v>
      </c>
    </row>
    <row r="79" spans="1:7" x14ac:dyDescent="0.25">
      <c r="A79" s="40" t="s">
        <v>94</v>
      </c>
      <c r="B79" s="36">
        <v>0</v>
      </c>
      <c r="C79" s="36">
        <v>0</v>
      </c>
      <c r="D79" s="36">
        <v>0</v>
      </c>
      <c r="E79" s="36">
        <v>0</v>
      </c>
      <c r="F79" s="36">
        <v>0</v>
      </c>
      <c r="G79" s="36">
        <f t="shared" si="18"/>
        <v>0</v>
      </c>
    </row>
    <row r="80" spans="1:7" x14ac:dyDescent="0.25">
      <c r="A80" s="40" t="s">
        <v>95</v>
      </c>
      <c r="B80" s="36">
        <v>0</v>
      </c>
      <c r="C80" s="36">
        <v>0</v>
      </c>
      <c r="D80" s="36">
        <v>0</v>
      </c>
      <c r="E80" s="36">
        <v>0</v>
      </c>
      <c r="F80" s="36">
        <v>0</v>
      </c>
      <c r="G80" s="36">
        <f t="shared" si="18"/>
        <v>0</v>
      </c>
    </row>
    <row r="81" spans="1:7" x14ac:dyDescent="0.25">
      <c r="A81" s="40" t="s">
        <v>96</v>
      </c>
      <c r="B81" s="36">
        <v>0</v>
      </c>
      <c r="C81" s="36">
        <v>0</v>
      </c>
      <c r="D81" s="36">
        <v>0</v>
      </c>
      <c r="E81" s="36">
        <v>0</v>
      </c>
      <c r="F81" s="36">
        <v>0</v>
      </c>
      <c r="G81" s="36">
        <f t="shared" si="18"/>
        <v>0</v>
      </c>
    </row>
    <row r="82" spans="1:7" x14ac:dyDescent="0.25">
      <c r="A82" s="40" t="s">
        <v>97</v>
      </c>
      <c r="B82" s="36">
        <v>0</v>
      </c>
      <c r="C82" s="36">
        <v>0</v>
      </c>
      <c r="D82" s="36">
        <v>0</v>
      </c>
      <c r="E82" s="36">
        <v>0</v>
      </c>
      <c r="F82" s="36">
        <v>0</v>
      </c>
      <c r="G82" s="36">
        <f t="shared" si="18"/>
        <v>0</v>
      </c>
    </row>
    <row r="83" spans="1:7" x14ac:dyDescent="0.25">
      <c r="A83" s="41"/>
      <c r="B83" s="36"/>
      <c r="C83" s="36"/>
      <c r="D83" s="36"/>
      <c r="E83" s="36"/>
      <c r="F83" s="36"/>
      <c r="G83" s="36"/>
    </row>
    <row r="84" spans="1:7" x14ac:dyDescent="0.25">
      <c r="A84" s="7" t="s">
        <v>98</v>
      </c>
      <c r="B84" s="38">
        <f t="shared" ref="B84:G84" si="19">SUM(B85,B93,B103,B113,B123,B133,B137,B146,B150)</f>
        <v>168338000</v>
      </c>
      <c r="C84" s="38">
        <f t="shared" si="19"/>
        <v>-683636.38999999757</v>
      </c>
      <c r="D84" s="38">
        <f t="shared" si="19"/>
        <v>167654363.60999998</v>
      </c>
      <c r="E84" s="38">
        <f t="shared" si="19"/>
        <v>18760105.179999996</v>
      </c>
      <c r="F84" s="38">
        <f t="shared" si="19"/>
        <v>18760105.179999996</v>
      </c>
      <c r="G84" s="38">
        <f t="shared" si="19"/>
        <v>148894258.43000001</v>
      </c>
    </row>
    <row r="85" spans="1:7" x14ac:dyDescent="0.25">
      <c r="A85" s="39" t="s">
        <v>25</v>
      </c>
      <c r="B85" s="38">
        <f t="shared" ref="B85:G85" si="20">SUM(B86:B92)</f>
        <v>41962966.380000003</v>
      </c>
      <c r="C85" s="38">
        <f t="shared" si="20"/>
        <v>1839992.1099999999</v>
      </c>
      <c r="D85" s="38">
        <f t="shared" si="20"/>
        <v>43802958.490000002</v>
      </c>
      <c r="E85" s="38">
        <f t="shared" si="20"/>
        <v>8380476.2999999989</v>
      </c>
      <c r="F85" s="38">
        <f t="shared" si="20"/>
        <v>8380476.2999999989</v>
      </c>
      <c r="G85" s="38">
        <f t="shared" si="20"/>
        <v>35422482.190000005</v>
      </c>
    </row>
    <row r="86" spans="1:7" x14ac:dyDescent="0.25">
      <c r="A86" s="40" t="s">
        <v>26</v>
      </c>
      <c r="B86" s="36">
        <v>25685524.059999999</v>
      </c>
      <c r="C86" s="36">
        <v>1349085.92</v>
      </c>
      <c r="D86" s="36">
        <v>27034609.98</v>
      </c>
      <c r="E86" s="36">
        <v>5303266.8499999996</v>
      </c>
      <c r="F86" s="36">
        <v>5303266.8499999996</v>
      </c>
      <c r="G86" s="36">
        <f>D86-E86</f>
        <v>21731343.130000003</v>
      </c>
    </row>
    <row r="87" spans="1:7" x14ac:dyDescent="0.25">
      <c r="A87" s="40" t="s">
        <v>27</v>
      </c>
      <c r="B87" s="36">
        <v>1000000</v>
      </c>
      <c r="C87" s="36">
        <v>120000</v>
      </c>
      <c r="D87" s="36">
        <v>1120000</v>
      </c>
      <c r="E87" s="36">
        <v>703329.68</v>
      </c>
      <c r="F87" s="36">
        <v>703329.68</v>
      </c>
      <c r="G87" s="36">
        <f t="shared" ref="G87:G92" si="21">D87-E87</f>
        <v>416670.31999999995</v>
      </c>
    </row>
    <row r="88" spans="1:7" x14ac:dyDescent="0.25">
      <c r="A88" s="40" t="s">
        <v>28</v>
      </c>
      <c r="B88" s="36">
        <v>3669360.58</v>
      </c>
      <c r="C88" s="36">
        <v>192726.55</v>
      </c>
      <c r="D88" s="36">
        <v>3862087.13</v>
      </c>
      <c r="E88" s="36">
        <v>0</v>
      </c>
      <c r="F88" s="36">
        <v>0</v>
      </c>
      <c r="G88" s="36">
        <f t="shared" si="21"/>
        <v>3862087.13</v>
      </c>
    </row>
    <row r="89" spans="1:7" x14ac:dyDescent="0.25">
      <c r="A89" s="40" t="s">
        <v>29</v>
      </c>
      <c r="B89" s="36">
        <v>600000</v>
      </c>
      <c r="C89" s="36">
        <v>-400000</v>
      </c>
      <c r="D89" s="36">
        <v>200000</v>
      </c>
      <c r="E89" s="36">
        <v>101052.83</v>
      </c>
      <c r="F89" s="36">
        <v>101052.83</v>
      </c>
      <c r="G89" s="36">
        <f t="shared" si="21"/>
        <v>98947.17</v>
      </c>
    </row>
    <row r="90" spans="1:7" x14ac:dyDescent="0.25">
      <c r="A90" s="40" t="s">
        <v>30</v>
      </c>
      <c r="B90" s="36">
        <v>11008081.74</v>
      </c>
      <c r="C90" s="36">
        <v>578179.64</v>
      </c>
      <c r="D90" s="36">
        <v>11586261.380000001</v>
      </c>
      <c r="E90" s="36">
        <v>2272826.94</v>
      </c>
      <c r="F90" s="36">
        <v>2272826.94</v>
      </c>
      <c r="G90" s="36">
        <f t="shared" si="21"/>
        <v>9313434.4400000013</v>
      </c>
    </row>
    <row r="91" spans="1:7" x14ac:dyDescent="0.25">
      <c r="A91" s="40" t="s">
        <v>31</v>
      </c>
      <c r="B91" s="36">
        <v>0</v>
      </c>
      <c r="C91" s="36">
        <v>0</v>
      </c>
      <c r="D91" s="36">
        <v>0</v>
      </c>
      <c r="E91" s="36">
        <v>0</v>
      </c>
      <c r="F91" s="36">
        <v>0</v>
      </c>
      <c r="G91" s="36">
        <f t="shared" si="21"/>
        <v>0</v>
      </c>
    </row>
    <row r="92" spans="1:7" x14ac:dyDescent="0.25">
      <c r="A92" s="40" t="s">
        <v>32</v>
      </c>
      <c r="B92" s="36">
        <v>0</v>
      </c>
      <c r="C92" s="36">
        <v>0</v>
      </c>
      <c r="D92" s="36">
        <v>0</v>
      </c>
      <c r="E92" s="36">
        <v>0</v>
      </c>
      <c r="F92" s="36">
        <v>0</v>
      </c>
      <c r="G92" s="36">
        <f t="shared" si="21"/>
        <v>0</v>
      </c>
    </row>
    <row r="93" spans="1:7" x14ac:dyDescent="0.25">
      <c r="A93" s="39" t="s">
        <v>33</v>
      </c>
      <c r="B93" s="38">
        <f t="shared" ref="B93:G93" si="22">SUM(B94:B102)</f>
        <v>14550000</v>
      </c>
      <c r="C93" s="38">
        <f t="shared" si="22"/>
        <v>-2781317.76</v>
      </c>
      <c r="D93" s="38">
        <f t="shared" si="22"/>
        <v>11768682.24</v>
      </c>
      <c r="E93" s="38">
        <f t="shared" si="22"/>
        <v>1016011.28</v>
      </c>
      <c r="F93" s="38">
        <f t="shared" si="22"/>
        <v>1016011.28</v>
      </c>
      <c r="G93" s="38">
        <f t="shared" si="22"/>
        <v>10752670.960000001</v>
      </c>
    </row>
    <row r="94" spans="1:7" x14ac:dyDescent="0.25">
      <c r="A94" s="40" t="s">
        <v>34</v>
      </c>
      <c r="B94" s="36">
        <v>0</v>
      </c>
      <c r="C94" s="36">
        <v>27000</v>
      </c>
      <c r="D94" s="36">
        <v>27000</v>
      </c>
      <c r="E94" s="36">
        <v>0</v>
      </c>
      <c r="F94" s="36">
        <v>0</v>
      </c>
      <c r="G94" s="36">
        <f>D94-E94</f>
        <v>27000</v>
      </c>
    </row>
    <row r="95" spans="1:7" x14ac:dyDescent="0.25">
      <c r="A95" s="40" t="s">
        <v>35</v>
      </c>
      <c r="B95" s="36">
        <v>0</v>
      </c>
      <c r="C95" s="36">
        <v>7000</v>
      </c>
      <c r="D95" s="36">
        <v>7000</v>
      </c>
      <c r="E95" s="36">
        <v>0</v>
      </c>
      <c r="F95" s="36">
        <v>0</v>
      </c>
      <c r="G95" s="36">
        <f t="shared" ref="G95:G102" si="23">D95-E95</f>
        <v>7000</v>
      </c>
    </row>
    <row r="96" spans="1:7" x14ac:dyDescent="0.25">
      <c r="A96" s="40" t="s">
        <v>36</v>
      </c>
      <c r="B96" s="36">
        <v>0</v>
      </c>
      <c r="C96" s="36">
        <v>0</v>
      </c>
      <c r="D96" s="36">
        <v>0</v>
      </c>
      <c r="E96" s="36">
        <v>0</v>
      </c>
      <c r="F96" s="36">
        <v>0</v>
      </c>
      <c r="G96" s="36">
        <f t="shared" si="23"/>
        <v>0</v>
      </c>
    </row>
    <row r="97" spans="1:7" x14ac:dyDescent="0.25">
      <c r="A97" s="40" t="s">
        <v>37</v>
      </c>
      <c r="B97" s="36">
        <v>8000000</v>
      </c>
      <c r="C97" s="36">
        <v>-5000000</v>
      </c>
      <c r="D97" s="36">
        <v>3000000</v>
      </c>
      <c r="E97" s="36">
        <v>0</v>
      </c>
      <c r="F97" s="36">
        <v>0</v>
      </c>
      <c r="G97" s="36">
        <f t="shared" si="23"/>
        <v>3000000</v>
      </c>
    </row>
    <row r="98" spans="1:7" x14ac:dyDescent="0.25">
      <c r="A98" s="42" t="s">
        <v>38</v>
      </c>
      <c r="B98" s="36">
        <v>0</v>
      </c>
      <c r="C98" s="36">
        <v>0</v>
      </c>
      <c r="D98" s="36">
        <v>0</v>
      </c>
      <c r="E98" s="36">
        <v>0</v>
      </c>
      <c r="F98" s="36">
        <v>0</v>
      </c>
      <c r="G98" s="36">
        <f t="shared" si="23"/>
        <v>0</v>
      </c>
    </row>
    <row r="99" spans="1:7" x14ac:dyDescent="0.25">
      <c r="A99" s="40" t="s">
        <v>39</v>
      </c>
      <c r="B99" s="36">
        <v>5350000</v>
      </c>
      <c r="C99" s="36">
        <v>350000</v>
      </c>
      <c r="D99" s="36">
        <v>5700000</v>
      </c>
      <c r="E99" s="36">
        <v>858477.29</v>
      </c>
      <c r="F99" s="36">
        <v>858477.29</v>
      </c>
      <c r="G99" s="36">
        <f t="shared" si="23"/>
        <v>4841522.71</v>
      </c>
    </row>
    <row r="100" spans="1:7" x14ac:dyDescent="0.25">
      <c r="A100" s="40" t="s">
        <v>40</v>
      </c>
      <c r="B100" s="36">
        <v>600000</v>
      </c>
      <c r="C100" s="36">
        <v>646682.24</v>
      </c>
      <c r="D100" s="36">
        <v>1246682.24</v>
      </c>
      <c r="E100" s="36">
        <v>157533.99</v>
      </c>
      <c r="F100" s="36">
        <v>157533.99</v>
      </c>
      <c r="G100" s="36">
        <f t="shared" si="23"/>
        <v>1089148.25</v>
      </c>
    </row>
    <row r="101" spans="1:7" x14ac:dyDescent="0.25">
      <c r="A101" s="40" t="s">
        <v>41</v>
      </c>
      <c r="B101" s="36">
        <v>50000</v>
      </c>
      <c r="C101" s="36">
        <v>1088000</v>
      </c>
      <c r="D101" s="36">
        <v>1138000</v>
      </c>
      <c r="E101" s="36">
        <v>0</v>
      </c>
      <c r="F101" s="36">
        <v>0</v>
      </c>
      <c r="G101" s="36">
        <f t="shared" si="23"/>
        <v>1138000</v>
      </c>
    </row>
    <row r="102" spans="1:7" x14ac:dyDescent="0.25">
      <c r="A102" s="40" t="s">
        <v>42</v>
      </c>
      <c r="B102" s="36">
        <v>550000</v>
      </c>
      <c r="C102" s="36">
        <v>100000</v>
      </c>
      <c r="D102" s="36">
        <v>650000</v>
      </c>
      <c r="E102" s="36">
        <v>0</v>
      </c>
      <c r="F102" s="36">
        <v>0</v>
      </c>
      <c r="G102" s="36">
        <f t="shared" si="23"/>
        <v>650000</v>
      </c>
    </row>
    <row r="103" spans="1:7" x14ac:dyDescent="0.25">
      <c r="A103" s="39" t="s">
        <v>43</v>
      </c>
      <c r="B103" s="38">
        <f t="shared" ref="B103:G103" si="24">SUM(B104:B112)</f>
        <v>14110000</v>
      </c>
      <c r="C103" s="38">
        <f t="shared" si="24"/>
        <v>-784595.05</v>
      </c>
      <c r="D103" s="38">
        <f t="shared" si="24"/>
        <v>13325404.949999999</v>
      </c>
      <c r="E103" s="38">
        <f t="shared" si="24"/>
        <v>6822230.5599999996</v>
      </c>
      <c r="F103" s="38">
        <f t="shared" si="24"/>
        <v>6822230.5599999996</v>
      </c>
      <c r="G103" s="38">
        <f t="shared" si="24"/>
        <v>6503174.3900000006</v>
      </c>
    </row>
    <row r="104" spans="1:7" x14ac:dyDescent="0.25">
      <c r="A104" s="40" t="s">
        <v>44</v>
      </c>
      <c r="B104" s="36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f>D104-E104</f>
        <v>0</v>
      </c>
    </row>
    <row r="105" spans="1:7" x14ac:dyDescent="0.25">
      <c r="A105" s="40" t="s">
        <v>45</v>
      </c>
      <c r="B105" s="36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f t="shared" ref="G105:G112" si="25">D105-E105</f>
        <v>0</v>
      </c>
    </row>
    <row r="106" spans="1:7" x14ac:dyDescent="0.25">
      <c r="A106" s="40" t="s">
        <v>46</v>
      </c>
      <c r="B106" s="36">
        <v>1886000</v>
      </c>
      <c r="C106" s="36">
        <v>818404.95</v>
      </c>
      <c r="D106" s="36">
        <v>2704404.95</v>
      </c>
      <c r="E106" s="36">
        <v>0</v>
      </c>
      <c r="F106" s="36">
        <v>0</v>
      </c>
      <c r="G106" s="36">
        <f t="shared" si="25"/>
        <v>2704404.95</v>
      </c>
    </row>
    <row r="107" spans="1:7" x14ac:dyDescent="0.25">
      <c r="A107" s="40" t="s">
        <v>47</v>
      </c>
      <c r="B107" s="36">
        <v>524000</v>
      </c>
      <c r="C107" s="36">
        <v>-238000</v>
      </c>
      <c r="D107" s="36">
        <v>286000</v>
      </c>
      <c r="E107" s="36">
        <v>35045.629999999997</v>
      </c>
      <c r="F107" s="36">
        <v>35045.629999999997</v>
      </c>
      <c r="G107" s="36">
        <f t="shared" si="25"/>
        <v>250954.37</v>
      </c>
    </row>
    <row r="108" spans="1:7" x14ac:dyDescent="0.25">
      <c r="A108" s="40" t="s">
        <v>48</v>
      </c>
      <c r="B108" s="36">
        <v>200000</v>
      </c>
      <c r="C108" s="36">
        <v>420000</v>
      </c>
      <c r="D108" s="36">
        <v>620000</v>
      </c>
      <c r="E108" s="36">
        <v>53966.93</v>
      </c>
      <c r="F108" s="36">
        <v>53966.93</v>
      </c>
      <c r="G108" s="36">
        <f t="shared" si="25"/>
        <v>566033.06999999995</v>
      </c>
    </row>
    <row r="109" spans="1:7" x14ac:dyDescent="0.25">
      <c r="A109" s="40" t="s">
        <v>49</v>
      </c>
      <c r="B109" s="36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f t="shared" si="25"/>
        <v>0</v>
      </c>
    </row>
    <row r="110" spans="1:7" x14ac:dyDescent="0.25">
      <c r="A110" s="40" t="s">
        <v>50</v>
      </c>
      <c r="B110" s="36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f t="shared" si="25"/>
        <v>0</v>
      </c>
    </row>
    <row r="111" spans="1:7" x14ac:dyDescent="0.25">
      <c r="A111" s="40" t="s">
        <v>51</v>
      </c>
      <c r="B111" s="36">
        <v>7000000</v>
      </c>
      <c r="C111" s="36">
        <v>-1785000</v>
      </c>
      <c r="D111" s="36">
        <v>5215000</v>
      </c>
      <c r="E111" s="36">
        <v>5200000</v>
      </c>
      <c r="F111" s="36">
        <v>5200000</v>
      </c>
      <c r="G111" s="36">
        <f t="shared" si="25"/>
        <v>15000</v>
      </c>
    </row>
    <row r="112" spans="1:7" x14ac:dyDescent="0.25">
      <c r="A112" s="40" t="s">
        <v>52</v>
      </c>
      <c r="B112" s="36">
        <v>4500000</v>
      </c>
      <c r="C112" s="36">
        <v>0</v>
      </c>
      <c r="D112" s="36">
        <v>4500000</v>
      </c>
      <c r="E112" s="36">
        <v>1533218</v>
      </c>
      <c r="F112" s="36">
        <v>1533218</v>
      </c>
      <c r="G112" s="36">
        <f t="shared" si="25"/>
        <v>2966782</v>
      </c>
    </row>
    <row r="113" spans="1:7" x14ac:dyDescent="0.25">
      <c r="A113" s="39" t="s">
        <v>53</v>
      </c>
      <c r="B113" s="38">
        <f t="shared" ref="B113:G113" si="26">SUM(B114:B122)</f>
        <v>0</v>
      </c>
      <c r="C113" s="38">
        <f t="shared" si="26"/>
        <v>15877383.82</v>
      </c>
      <c r="D113" s="38">
        <f t="shared" si="26"/>
        <v>15877383.82</v>
      </c>
      <c r="E113" s="38">
        <f t="shared" si="26"/>
        <v>0</v>
      </c>
      <c r="F113" s="38">
        <f t="shared" si="26"/>
        <v>0</v>
      </c>
      <c r="G113" s="38">
        <f t="shared" si="26"/>
        <v>15877383.82</v>
      </c>
    </row>
    <row r="114" spans="1:7" x14ac:dyDescent="0.25">
      <c r="A114" s="40" t="s">
        <v>54</v>
      </c>
      <c r="B114" s="36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f>D114-E114</f>
        <v>0</v>
      </c>
    </row>
    <row r="115" spans="1:7" x14ac:dyDescent="0.25">
      <c r="A115" s="40" t="s">
        <v>55</v>
      </c>
      <c r="B115" s="36">
        <v>0</v>
      </c>
      <c r="C115" s="36">
        <v>0</v>
      </c>
      <c r="D115" s="36">
        <v>0</v>
      </c>
      <c r="E115" s="36">
        <v>0</v>
      </c>
      <c r="F115" s="36">
        <v>0</v>
      </c>
      <c r="G115" s="36">
        <f t="shared" ref="G115:G122" si="27">D115-E115</f>
        <v>0</v>
      </c>
    </row>
    <row r="116" spans="1:7" x14ac:dyDescent="0.25">
      <c r="A116" s="40" t="s">
        <v>56</v>
      </c>
      <c r="B116" s="36">
        <v>0</v>
      </c>
      <c r="C116" s="36">
        <v>1616000</v>
      </c>
      <c r="D116" s="36">
        <v>1616000</v>
      </c>
      <c r="E116" s="36">
        <v>0</v>
      </c>
      <c r="F116" s="36">
        <v>0</v>
      </c>
      <c r="G116" s="36">
        <f t="shared" si="27"/>
        <v>1616000</v>
      </c>
    </row>
    <row r="117" spans="1:7" x14ac:dyDescent="0.25">
      <c r="A117" s="40" t="s">
        <v>57</v>
      </c>
      <c r="B117" s="36">
        <v>0</v>
      </c>
      <c r="C117" s="36">
        <v>14261383.82</v>
      </c>
      <c r="D117" s="36">
        <v>14261383.82</v>
      </c>
      <c r="E117" s="36">
        <v>0</v>
      </c>
      <c r="F117" s="36">
        <v>0</v>
      </c>
      <c r="G117" s="36">
        <f t="shared" si="27"/>
        <v>14261383.82</v>
      </c>
    </row>
    <row r="118" spans="1:7" x14ac:dyDescent="0.25">
      <c r="A118" s="40" t="s">
        <v>58</v>
      </c>
      <c r="B118" s="36">
        <v>0</v>
      </c>
      <c r="C118" s="36">
        <v>0</v>
      </c>
      <c r="D118" s="36">
        <v>0</v>
      </c>
      <c r="E118" s="36">
        <v>0</v>
      </c>
      <c r="F118" s="36">
        <v>0</v>
      </c>
      <c r="G118" s="36">
        <f t="shared" si="27"/>
        <v>0</v>
      </c>
    </row>
    <row r="119" spans="1:7" x14ac:dyDescent="0.25">
      <c r="A119" s="40" t="s">
        <v>59</v>
      </c>
      <c r="B119" s="36">
        <v>0</v>
      </c>
      <c r="C119" s="36">
        <v>0</v>
      </c>
      <c r="D119" s="36">
        <v>0</v>
      </c>
      <c r="E119" s="36">
        <v>0</v>
      </c>
      <c r="F119" s="36">
        <v>0</v>
      </c>
      <c r="G119" s="36">
        <f t="shared" si="27"/>
        <v>0</v>
      </c>
    </row>
    <row r="120" spans="1:7" x14ac:dyDescent="0.25">
      <c r="A120" s="40" t="s">
        <v>60</v>
      </c>
      <c r="B120" s="36">
        <v>0</v>
      </c>
      <c r="C120" s="36">
        <v>0</v>
      </c>
      <c r="D120" s="36">
        <v>0</v>
      </c>
      <c r="E120" s="36">
        <v>0</v>
      </c>
      <c r="F120" s="36">
        <v>0</v>
      </c>
      <c r="G120" s="36">
        <f t="shared" si="27"/>
        <v>0</v>
      </c>
    </row>
    <row r="121" spans="1:7" x14ac:dyDescent="0.25">
      <c r="A121" s="40" t="s">
        <v>61</v>
      </c>
      <c r="B121" s="36">
        <v>0</v>
      </c>
      <c r="C121" s="36">
        <v>0</v>
      </c>
      <c r="D121" s="36">
        <v>0</v>
      </c>
      <c r="E121" s="36">
        <v>0</v>
      </c>
      <c r="F121" s="36">
        <v>0</v>
      </c>
      <c r="G121" s="36">
        <f t="shared" si="27"/>
        <v>0</v>
      </c>
    </row>
    <row r="122" spans="1:7" x14ac:dyDescent="0.25">
      <c r="A122" s="40" t="s">
        <v>62</v>
      </c>
      <c r="B122" s="36">
        <v>0</v>
      </c>
      <c r="C122" s="36">
        <v>0</v>
      </c>
      <c r="D122" s="36">
        <v>0</v>
      </c>
      <c r="E122" s="36">
        <v>0</v>
      </c>
      <c r="F122" s="36">
        <v>0</v>
      </c>
      <c r="G122" s="36">
        <f t="shared" si="27"/>
        <v>0</v>
      </c>
    </row>
    <row r="123" spans="1:7" x14ac:dyDescent="0.25">
      <c r="A123" s="39" t="s">
        <v>63</v>
      </c>
      <c r="B123" s="38">
        <f t="shared" ref="B123:G123" si="28">SUM(B124:B132)</f>
        <v>0</v>
      </c>
      <c r="C123" s="38">
        <f t="shared" si="28"/>
        <v>4842000</v>
      </c>
      <c r="D123" s="38">
        <f t="shared" si="28"/>
        <v>4842000</v>
      </c>
      <c r="E123" s="38">
        <f t="shared" si="28"/>
        <v>0</v>
      </c>
      <c r="F123" s="38">
        <f t="shared" si="28"/>
        <v>0</v>
      </c>
      <c r="G123" s="38">
        <f t="shared" si="28"/>
        <v>4842000</v>
      </c>
    </row>
    <row r="124" spans="1:7" x14ac:dyDescent="0.25">
      <c r="A124" s="40" t="s">
        <v>64</v>
      </c>
      <c r="B124" s="36">
        <v>0</v>
      </c>
      <c r="C124" s="36">
        <v>977000</v>
      </c>
      <c r="D124" s="36">
        <v>977000</v>
      </c>
      <c r="E124" s="36">
        <v>0</v>
      </c>
      <c r="F124" s="36">
        <v>0</v>
      </c>
      <c r="G124" s="36">
        <f>D124-E124</f>
        <v>977000</v>
      </c>
    </row>
    <row r="125" spans="1:7" x14ac:dyDescent="0.25">
      <c r="A125" s="40" t="s">
        <v>65</v>
      </c>
      <c r="B125" s="36">
        <v>0</v>
      </c>
      <c r="C125" s="36">
        <v>105000</v>
      </c>
      <c r="D125" s="36">
        <v>105000</v>
      </c>
      <c r="E125" s="36">
        <v>0</v>
      </c>
      <c r="F125" s="36">
        <v>0</v>
      </c>
      <c r="G125" s="36">
        <f t="shared" ref="G125:G132" si="29">D125-E125</f>
        <v>105000</v>
      </c>
    </row>
    <row r="126" spans="1:7" x14ac:dyDescent="0.25">
      <c r="A126" s="40" t="s">
        <v>66</v>
      </c>
      <c r="B126" s="36">
        <v>0</v>
      </c>
      <c r="C126" s="36">
        <v>0</v>
      </c>
      <c r="D126" s="36">
        <v>0</v>
      </c>
      <c r="E126" s="36">
        <v>0</v>
      </c>
      <c r="F126" s="36">
        <v>0</v>
      </c>
      <c r="G126" s="36">
        <f t="shared" si="29"/>
        <v>0</v>
      </c>
    </row>
    <row r="127" spans="1:7" x14ac:dyDescent="0.25">
      <c r="A127" s="40" t="s">
        <v>67</v>
      </c>
      <c r="B127" s="36">
        <v>0</v>
      </c>
      <c r="C127" s="36">
        <v>3000000</v>
      </c>
      <c r="D127" s="36">
        <v>3000000</v>
      </c>
      <c r="E127" s="36">
        <v>0</v>
      </c>
      <c r="F127" s="36">
        <v>0</v>
      </c>
      <c r="G127" s="36">
        <f t="shared" si="29"/>
        <v>3000000</v>
      </c>
    </row>
    <row r="128" spans="1:7" x14ac:dyDescent="0.25">
      <c r="A128" s="40" t="s">
        <v>68</v>
      </c>
      <c r="B128" s="36">
        <v>0</v>
      </c>
      <c r="C128" s="36">
        <v>760000</v>
      </c>
      <c r="D128" s="36">
        <v>760000</v>
      </c>
      <c r="E128" s="36">
        <v>0</v>
      </c>
      <c r="F128" s="36">
        <v>0</v>
      </c>
      <c r="G128" s="36">
        <f t="shared" si="29"/>
        <v>760000</v>
      </c>
    </row>
    <row r="129" spans="1:7" x14ac:dyDescent="0.25">
      <c r="A129" s="40" t="s">
        <v>69</v>
      </c>
      <c r="B129" s="36">
        <v>0</v>
      </c>
      <c r="C129" s="36">
        <v>0</v>
      </c>
      <c r="D129" s="36">
        <v>0</v>
      </c>
      <c r="E129" s="36">
        <v>0</v>
      </c>
      <c r="F129" s="36">
        <v>0</v>
      </c>
      <c r="G129" s="36">
        <f t="shared" si="29"/>
        <v>0</v>
      </c>
    </row>
    <row r="130" spans="1:7" x14ac:dyDescent="0.25">
      <c r="A130" s="40" t="s">
        <v>70</v>
      </c>
      <c r="B130" s="36">
        <v>0</v>
      </c>
      <c r="C130" s="36">
        <v>0</v>
      </c>
      <c r="D130" s="36">
        <v>0</v>
      </c>
      <c r="E130" s="36">
        <v>0</v>
      </c>
      <c r="F130" s="36">
        <v>0</v>
      </c>
      <c r="G130" s="36">
        <f t="shared" si="29"/>
        <v>0</v>
      </c>
    </row>
    <row r="131" spans="1:7" x14ac:dyDescent="0.25">
      <c r="A131" s="40" t="s">
        <v>71</v>
      </c>
      <c r="B131" s="36">
        <v>0</v>
      </c>
      <c r="C131" s="36">
        <v>0</v>
      </c>
      <c r="D131" s="36">
        <v>0</v>
      </c>
      <c r="E131" s="36">
        <v>0</v>
      </c>
      <c r="F131" s="36">
        <v>0</v>
      </c>
      <c r="G131" s="36">
        <f t="shared" si="29"/>
        <v>0</v>
      </c>
    </row>
    <row r="132" spans="1:7" x14ac:dyDescent="0.25">
      <c r="A132" s="40" t="s">
        <v>72</v>
      </c>
      <c r="B132" s="36">
        <v>0</v>
      </c>
      <c r="C132" s="36">
        <v>0</v>
      </c>
      <c r="D132" s="36">
        <v>0</v>
      </c>
      <c r="E132" s="36">
        <v>0</v>
      </c>
      <c r="F132" s="36">
        <v>0</v>
      </c>
      <c r="G132" s="36">
        <f t="shared" si="29"/>
        <v>0</v>
      </c>
    </row>
    <row r="133" spans="1:7" x14ac:dyDescent="0.25">
      <c r="A133" s="39" t="s">
        <v>73</v>
      </c>
      <c r="B133" s="38">
        <f t="shared" ref="B133:G133" si="30">SUM(B134:B136)</f>
        <v>94552000</v>
      </c>
      <c r="C133" s="38">
        <f t="shared" si="30"/>
        <v>-17938589.399999999</v>
      </c>
      <c r="D133" s="38">
        <f t="shared" si="30"/>
        <v>76613410.599999994</v>
      </c>
      <c r="E133" s="38">
        <f t="shared" si="30"/>
        <v>2541387.04</v>
      </c>
      <c r="F133" s="38">
        <f t="shared" si="30"/>
        <v>2541387.04</v>
      </c>
      <c r="G133" s="38">
        <f t="shared" si="30"/>
        <v>74072023.559999987</v>
      </c>
    </row>
    <row r="134" spans="1:7" x14ac:dyDescent="0.25">
      <c r="A134" s="40" t="s">
        <v>74</v>
      </c>
      <c r="B134" s="36">
        <v>94552000</v>
      </c>
      <c r="C134" s="36">
        <v>-17938589.399999999</v>
      </c>
      <c r="D134" s="36">
        <v>76613410.599999994</v>
      </c>
      <c r="E134" s="36">
        <v>2541387.04</v>
      </c>
      <c r="F134" s="36">
        <v>2541387.04</v>
      </c>
      <c r="G134" s="36">
        <f>D134-E134</f>
        <v>74072023.559999987</v>
      </c>
    </row>
    <row r="135" spans="1:7" x14ac:dyDescent="0.25">
      <c r="A135" s="40" t="s">
        <v>75</v>
      </c>
      <c r="B135" s="36">
        <v>0</v>
      </c>
      <c r="C135" s="36">
        <v>0</v>
      </c>
      <c r="D135" s="36">
        <v>0</v>
      </c>
      <c r="E135" s="36">
        <v>0</v>
      </c>
      <c r="F135" s="36">
        <v>0</v>
      </c>
      <c r="G135" s="36">
        <f t="shared" ref="G135:G136" si="31">D135-E135</f>
        <v>0</v>
      </c>
    </row>
    <row r="136" spans="1:7" x14ac:dyDescent="0.25">
      <c r="A136" s="40" t="s">
        <v>76</v>
      </c>
      <c r="B136" s="36">
        <v>0</v>
      </c>
      <c r="C136" s="36">
        <v>0</v>
      </c>
      <c r="D136" s="36">
        <v>0</v>
      </c>
      <c r="E136" s="36">
        <v>0</v>
      </c>
      <c r="F136" s="36">
        <v>0</v>
      </c>
      <c r="G136" s="36">
        <f t="shared" si="31"/>
        <v>0</v>
      </c>
    </row>
    <row r="137" spans="1:7" x14ac:dyDescent="0.25">
      <c r="A137" s="39" t="s">
        <v>77</v>
      </c>
      <c r="B137" s="38">
        <f t="shared" ref="B137:G137" si="32">SUM(B138:B142,B144:B145)</f>
        <v>3163033.62</v>
      </c>
      <c r="C137" s="38">
        <f t="shared" si="32"/>
        <v>-1738510.11</v>
      </c>
      <c r="D137" s="38">
        <f t="shared" si="32"/>
        <v>1424523.51</v>
      </c>
      <c r="E137" s="38">
        <f t="shared" si="32"/>
        <v>0</v>
      </c>
      <c r="F137" s="38">
        <f t="shared" si="32"/>
        <v>0</v>
      </c>
      <c r="G137" s="38">
        <f t="shared" si="32"/>
        <v>1424523.51</v>
      </c>
    </row>
    <row r="138" spans="1:7" x14ac:dyDescent="0.25">
      <c r="A138" s="40" t="s">
        <v>78</v>
      </c>
      <c r="B138" s="36">
        <v>0</v>
      </c>
      <c r="C138" s="36">
        <v>0</v>
      </c>
      <c r="D138" s="36">
        <v>0</v>
      </c>
      <c r="E138" s="36">
        <v>0</v>
      </c>
      <c r="F138" s="36">
        <v>0</v>
      </c>
      <c r="G138" s="36">
        <f>D138-E138</f>
        <v>0</v>
      </c>
    </row>
    <row r="139" spans="1:7" x14ac:dyDescent="0.25">
      <c r="A139" s="40" t="s">
        <v>79</v>
      </c>
      <c r="B139" s="36">
        <v>0</v>
      </c>
      <c r="C139" s="36">
        <v>0</v>
      </c>
      <c r="D139" s="36">
        <v>0</v>
      </c>
      <c r="E139" s="36">
        <v>0</v>
      </c>
      <c r="F139" s="36">
        <v>0</v>
      </c>
      <c r="G139" s="36">
        <f t="shared" ref="G139:G145" si="33">D139-E139</f>
        <v>0</v>
      </c>
    </row>
    <row r="140" spans="1:7" x14ac:dyDescent="0.25">
      <c r="A140" s="40" t="s">
        <v>80</v>
      </c>
      <c r="B140" s="36">
        <v>0</v>
      </c>
      <c r="C140" s="36">
        <v>0</v>
      </c>
      <c r="D140" s="36">
        <v>0</v>
      </c>
      <c r="E140" s="36">
        <v>0</v>
      </c>
      <c r="F140" s="36">
        <v>0</v>
      </c>
      <c r="G140" s="36">
        <f t="shared" si="33"/>
        <v>0</v>
      </c>
    </row>
    <row r="141" spans="1:7" x14ac:dyDescent="0.25">
      <c r="A141" s="40" t="s">
        <v>81</v>
      </c>
      <c r="B141" s="36">
        <v>0</v>
      </c>
      <c r="C141" s="36">
        <v>0</v>
      </c>
      <c r="D141" s="36">
        <v>0</v>
      </c>
      <c r="E141" s="36">
        <v>0</v>
      </c>
      <c r="F141" s="36">
        <v>0</v>
      </c>
      <c r="G141" s="36">
        <f t="shared" si="33"/>
        <v>0</v>
      </c>
    </row>
    <row r="142" spans="1:7" x14ac:dyDescent="0.25">
      <c r="A142" s="40" t="s">
        <v>82</v>
      </c>
      <c r="B142" s="36">
        <v>0</v>
      </c>
      <c r="C142" s="36">
        <v>0</v>
      </c>
      <c r="D142" s="36">
        <v>0</v>
      </c>
      <c r="E142" s="36">
        <v>0</v>
      </c>
      <c r="F142" s="36">
        <v>0</v>
      </c>
      <c r="G142" s="36">
        <f t="shared" si="33"/>
        <v>0</v>
      </c>
    </row>
    <row r="143" spans="1:7" x14ac:dyDescent="0.25">
      <c r="A143" s="40" t="s">
        <v>83</v>
      </c>
      <c r="B143" s="36">
        <v>0</v>
      </c>
      <c r="C143" s="36">
        <v>0</v>
      </c>
      <c r="D143" s="36">
        <v>0</v>
      </c>
      <c r="E143" s="36">
        <v>0</v>
      </c>
      <c r="F143" s="36">
        <v>0</v>
      </c>
      <c r="G143" s="36">
        <f t="shared" si="33"/>
        <v>0</v>
      </c>
    </row>
    <row r="144" spans="1:7" x14ac:dyDescent="0.25">
      <c r="A144" s="40" t="s">
        <v>84</v>
      </c>
      <c r="B144" s="36">
        <v>0</v>
      </c>
      <c r="C144" s="36">
        <v>0</v>
      </c>
      <c r="D144" s="36">
        <v>0</v>
      </c>
      <c r="E144" s="36">
        <v>0</v>
      </c>
      <c r="F144" s="36">
        <v>0</v>
      </c>
      <c r="G144" s="36">
        <f t="shared" si="33"/>
        <v>0</v>
      </c>
    </row>
    <row r="145" spans="1:7" x14ac:dyDescent="0.25">
      <c r="A145" s="40" t="s">
        <v>85</v>
      </c>
      <c r="B145" s="36">
        <v>3163033.62</v>
      </c>
      <c r="C145" s="36">
        <v>-1738510.11</v>
      </c>
      <c r="D145" s="36">
        <v>1424523.51</v>
      </c>
      <c r="E145" s="36">
        <v>0</v>
      </c>
      <c r="F145" s="36">
        <v>0</v>
      </c>
      <c r="G145" s="36">
        <f t="shared" si="33"/>
        <v>1424523.51</v>
      </c>
    </row>
    <row r="146" spans="1:7" x14ac:dyDescent="0.25">
      <c r="A146" s="39" t="s">
        <v>86</v>
      </c>
      <c r="B146" s="38">
        <f t="shared" ref="B146:G146" si="34">SUM(B147:B149)</f>
        <v>0</v>
      </c>
      <c r="C146" s="38">
        <f t="shared" si="34"/>
        <v>0</v>
      </c>
      <c r="D146" s="38">
        <f t="shared" si="34"/>
        <v>0</v>
      </c>
      <c r="E146" s="38">
        <f t="shared" si="34"/>
        <v>0</v>
      </c>
      <c r="F146" s="38">
        <f t="shared" si="34"/>
        <v>0</v>
      </c>
      <c r="G146" s="38">
        <f t="shared" si="34"/>
        <v>0</v>
      </c>
    </row>
    <row r="147" spans="1:7" x14ac:dyDescent="0.25">
      <c r="A147" s="40" t="s">
        <v>87</v>
      </c>
      <c r="B147" s="36">
        <v>0</v>
      </c>
      <c r="C147" s="36">
        <v>0</v>
      </c>
      <c r="D147" s="36">
        <v>0</v>
      </c>
      <c r="E147" s="36">
        <v>0</v>
      </c>
      <c r="F147" s="36">
        <v>0</v>
      </c>
      <c r="G147" s="36">
        <f>D147-E147</f>
        <v>0</v>
      </c>
    </row>
    <row r="148" spans="1:7" x14ac:dyDescent="0.25">
      <c r="A148" s="40" t="s">
        <v>88</v>
      </c>
      <c r="B148" s="36">
        <v>0</v>
      </c>
      <c r="C148" s="36">
        <v>0</v>
      </c>
      <c r="D148" s="36">
        <v>0</v>
      </c>
      <c r="E148" s="36">
        <v>0</v>
      </c>
      <c r="F148" s="36">
        <v>0</v>
      </c>
      <c r="G148" s="36">
        <f t="shared" ref="G148:G149" si="35">D148-E148</f>
        <v>0</v>
      </c>
    </row>
    <row r="149" spans="1:7" x14ac:dyDescent="0.25">
      <c r="A149" s="40" t="s">
        <v>89</v>
      </c>
      <c r="B149" s="36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f t="shared" si="35"/>
        <v>0</v>
      </c>
    </row>
    <row r="150" spans="1:7" x14ac:dyDescent="0.25">
      <c r="A150" s="39" t="s">
        <v>90</v>
      </c>
      <c r="B150" s="38">
        <f t="shared" ref="B150:G150" si="36">SUM(B151:B157)</f>
        <v>0</v>
      </c>
      <c r="C150" s="38">
        <f t="shared" si="36"/>
        <v>0</v>
      </c>
      <c r="D150" s="38">
        <f t="shared" si="36"/>
        <v>0</v>
      </c>
      <c r="E150" s="38">
        <f t="shared" si="36"/>
        <v>0</v>
      </c>
      <c r="F150" s="38">
        <f t="shared" si="36"/>
        <v>0</v>
      </c>
      <c r="G150" s="38">
        <f t="shared" si="36"/>
        <v>0</v>
      </c>
    </row>
    <row r="151" spans="1:7" x14ac:dyDescent="0.25">
      <c r="A151" s="40" t="s">
        <v>91</v>
      </c>
      <c r="B151" s="36">
        <v>0</v>
      </c>
      <c r="C151" s="36">
        <v>0</v>
      </c>
      <c r="D151" s="36">
        <v>0</v>
      </c>
      <c r="E151" s="36">
        <v>0</v>
      </c>
      <c r="F151" s="36">
        <v>0</v>
      </c>
      <c r="G151" s="36">
        <f>D151-E151</f>
        <v>0</v>
      </c>
    </row>
    <row r="152" spans="1:7" x14ac:dyDescent="0.25">
      <c r="A152" s="40" t="s">
        <v>92</v>
      </c>
      <c r="B152" s="36">
        <v>0</v>
      </c>
      <c r="C152" s="36">
        <v>0</v>
      </c>
      <c r="D152" s="36">
        <v>0</v>
      </c>
      <c r="E152" s="36">
        <v>0</v>
      </c>
      <c r="F152" s="36">
        <v>0</v>
      </c>
      <c r="G152" s="36">
        <f t="shared" ref="G152:G157" si="37">D152-E152</f>
        <v>0</v>
      </c>
    </row>
    <row r="153" spans="1:7" x14ac:dyDescent="0.25">
      <c r="A153" s="40" t="s">
        <v>93</v>
      </c>
      <c r="B153" s="36">
        <v>0</v>
      </c>
      <c r="C153" s="36">
        <v>0</v>
      </c>
      <c r="D153" s="36">
        <v>0</v>
      </c>
      <c r="E153" s="36">
        <v>0</v>
      </c>
      <c r="F153" s="36">
        <v>0</v>
      </c>
      <c r="G153" s="36">
        <f t="shared" si="37"/>
        <v>0</v>
      </c>
    </row>
    <row r="154" spans="1:7" x14ac:dyDescent="0.25">
      <c r="A154" s="42" t="s">
        <v>94</v>
      </c>
      <c r="B154" s="36">
        <v>0</v>
      </c>
      <c r="C154" s="36">
        <v>0</v>
      </c>
      <c r="D154" s="36">
        <v>0</v>
      </c>
      <c r="E154" s="36">
        <v>0</v>
      </c>
      <c r="F154" s="36">
        <v>0</v>
      </c>
      <c r="G154" s="36">
        <f t="shared" si="37"/>
        <v>0</v>
      </c>
    </row>
    <row r="155" spans="1:7" x14ac:dyDescent="0.25">
      <c r="A155" s="40" t="s">
        <v>95</v>
      </c>
      <c r="B155" s="36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f t="shared" si="37"/>
        <v>0</v>
      </c>
    </row>
    <row r="156" spans="1:7" x14ac:dyDescent="0.25">
      <c r="A156" s="40" t="s">
        <v>96</v>
      </c>
      <c r="B156" s="36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f t="shared" si="37"/>
        <v>0</v>
      </c>
    </row>
    <row r="157" spans="1:7" x14ac:dyDescent="0.25">
      <c r="A157" s="40" t="s">
        <v>97</v>
      </c>
      <c r="B157" s="36">
        <v>0</v>
      </c>
      <c r="C157" s="36">
        <v>0</v>
      </c>
      <c r="D157" s="36">
        <v>0</v>
      </c>
      <c r="E157" s="36">
        <v>0</v>
      </c>
      <c r="F157" s="36">
        <v>0</v>
      </c>
      <c r="G157" s="36">
        <f t="shared" si="37"/>
        <v>0</v>
      </c>
    </row>
    <row r="158" spans="1:7" x14ac:dyDescent="0.25">
      <c r="A158" s="43"/>
      <c r="B158" s="44"/>
      <c r="C158" s="44"/>
      <c r="D158" s="44"/>
      <c r="E158" s="44"/>
      <c r="F158" s="44"/>
      <c r="G158" s="44"/>
    </row>
    <row r="159" spans="1:7" x14ac:dyDescent="0.25">
      <c r="A159" s="8" t="s">
        <v>99</v>
      </c>
      <c r="B159" s="45">
        <f t="shared" ref="B159:G159" si="38">B9+B84</f>
        <v>361000000</v>
      </c>
      <c r="C159" s="45">
        <f t="shared" si="38"/>
        <v>2000000.0000000021</v>
      </c>
      <c r="D159" s="45">
        <f>D9+D84</f>
        <v>363000000</v>
      </c>
      <c r="E159" s="45">
        <f t="shared" si="38"/>
        <v>70906029.149999991</v>
      </c>
      <c r="F159" s="45">
        <f t="shared" si="38"/>
        <v>70515960.5</v>
      </c>
      <c r="G159" s="45">
        <f t="shared" si="38"/>
        <v>292093970.85000002</v>
      </c>
    </row>
    <row r="160" spans="1:7" x14ac:dyDescent="0.25">
      <c r="A160" s="17"/>
      <c r="B160" s="16"/>
      <c r="C160" s="16"/>
      <c r="D160" s="16"/>
      <c r="E160" s="16"/>
      <c r="F160" s="16"/>
      <c r="G160" s="1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9 G19:G27 B18:F18 G29:G37 B28:F28 G39:G47 B38:F38 G49:G57 B48:F48 G59:G61 B58:F58 G63:G70 B62:F62 B71:F71 B103:C103 B93:C93 E93:F93 G11:G17 C10:G10 B75:F75 B83:F85 B113:F113 B123:F123 B133:F133 B137:F137 B146:F158 B159:C159 E159:F159 F103" unlockedFormula="1"/>
    <ignoredError sqref="G18 G28 G38 G48 G58 G62 G71:G159" formula="1" unlockedFormula="1"/>
    <ignoredError sqref="D93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9" t="s">
        <v>100</v>
      </c>
      <c r="B1" s="79"/>
      <c r="C1" s="79"/>
      <c r="D1" s="79"/>
      <c r="E1" s="79"/>
      <c r="F1" s="79"/>
      <c r="G1" s="79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64" t="s">
        <v>101</v>
      </c>
      <c r="B3" s="65"/>
      <c r="C3" s="65"/>
      <c r="D3" s="65"/>
      <c r="E3" s="65"/>
      <c r="F3" s="65"/>
      <c r="G3" s="66"/>
    </row>
    <row r="4" spans="1:7" x14ac:dyDescent="0.25">
      <c r="A4" s="64" t="s">
        <v>0</v>
      </c>
      <c r="B4" s="65"/>
      <c r="C4" s="65"/>
      <c r="D4" s="65"/>
      <c r="E4" s="65"/>
      <c r="F4" s="65"/>
      <c r="G4" s="66"/>
    </row>
    <row r="5" spans="1:7" x14ac:dyDescent="0.25">
      <c r="A5" s="64" t="s">
        <v>102</v>
      </c>
      <c r="B5" s="65"/>
      <c r="C5" s="65"/>
      <c r="D5" s="65"/>
      <c r="E5" s="65"/>
      <c r="F5" s="65"/>
      <c r="G5" s="66"/>
    </row>
    <row r="6" spans="1:7" x14ac:dyDescent="0.25">
      <c r="A6" s="77" t="s">
        <v>126</v>
      </c>
      <c r="B6" s="10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83.25" customHeight="1" x14ac:dyDescent="0.25">
      <c r="A7" s="78"/>
      <c r="B7" s="31" t="s">
        <v>180</v>
      </c>
      <c r="C7" s="78"/>
      <c r="D7" s="78"/>
      <c r="E7" s="78"/>
      <c r="F7" s="78"/>
      <c r="G7" s="78"/>
    </row>
    <row r="8" spans="1:7" ht="30" x14ac:dyDescent="0.25">
      <c r="A8" s="32" t="s">
        <v>127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4" t="s">
        <v>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181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182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183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184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9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185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128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186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187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188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10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11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129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12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189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13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110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14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190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0" t="s">
        <v>112</v>
      </c>
      <c r="B1" s="80"/>
      <c r="C1" s="80"/>
      <c r="D1" s="80"/>
      <c r="E1" s="80"/>
      <c r="F1" s="80"/>
      <c r="G1" s="80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113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102</v>
      </c>
      <c r="B5" s="48"/>
      <c r="C5" s="48"/>
      <c r="D5" s="48"/>
      <c r="E5" s="48"/>
      <c r="F5" s="48"/>
      <c r="G5" s="49"/>
    </row>
    <row r="6" spans="1:7" x14ac:dyDescent="0.25">
      <c r="A6" s="81" t="s">
        <v>191</v>
      </c>
      <c r="B6" s="10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57.75" customHeight="1" x14ac:dyDescent="0.25">
      <c r="A7" s="82"/>
      <c r="B7" s="11" t="s">
        <v>180</v>
      </c>
      <c r="C7" s="78"/>
      <c r="D7" s="78"/>
      <c r="E7" s="78"/>
      <c r="F7" s="78"/>
      <c r="G7" s="78"/>
    </row>
    <row r="8" spans="1:7" x14ac:dyDescent="0.25">
      <c r="A8" s="5" t="s">
        <v>114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19" t="s">
        <v>192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193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115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116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194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117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118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120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4"/>
      <c r="C18" s="14"/>
      <c r="D18" s="14"/>
      <c r="E18" s="14"/>
      <c r="F18" s="14"/>
      <c r="G18" s="14"/>
    </row>
    <row r="19" spans="1:7" x14ac:dyDescent="0.25">
      <c r="A19" s="1" t="s">
        <v>121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192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193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115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116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194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117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118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122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120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1" t="s">
        <v>123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0" t="s">
        <v>124</v>
      </c>
      <c r="B1" s="80"/>
      <c r="C1" s="80"/>
      <c r="D1" s="80"/>
      <c r="E1" s="80"/>
      <c r="F1" s="80"/>
      <c r="G1" s="80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125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84" t="s">
        <v>126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10">
        <f>+F5+1</f>
        <v>2022</v>
      </c>
    </row>
    <row r="6" spans="1:7" ht="32.25" x14ac:dyDescent="0.25">
      <c r="A6" s="75"/>
      <c r="B6" s="86"/>
      <c r="C6" s="86"/>
      <c r="D6" s="86"/>
      <c r="E6" s="86"/>
      <c r="F6" s="86"/>
      <c r="G6" s="11" t="s">
        <v>195</v>
      </c>
    </row>
    <row r="7" spans="1:7" x14ac:dyDescent="0.25">
      <c r="A7" s="23" t="s">
        <v>127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4" t="s">
        <v>196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197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103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104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198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199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105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106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200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107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201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202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128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203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204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108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109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205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4"/>
      <c r="B27" s="21"/>
      <c r="C27" s="21"/>
      <c r="D27" s="21"/>
      <c r="E27" s="21"/>
      <c r="F27" s="21"/>
      <c r="G27" s="21"/>
    </row>
    <row r="28" spans="1:7" x14ac:dyDescent="0.25">
      <c r="A28" s="1" t="s">
        <v>129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4"/>
      <c r="B30" s="21"/>
      <c r="C30" s="21"/>
      <c r="D30" s="21"/>
      <c r="E30" s="21"/>
      <c r="F30" s="21"/>
      <c r="G30" s="21"/>
    </row>
    <row r="31" spans="1:7" x14ac:dyDescent="0.25">
      <c r="A31" s="1" t="s">
        <v>130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1"/>
      <c r="C32" s="21"/>
      <c r="D32" s="21"/>
      <c r="E32" s="21"/>
      <c r="F32" s="21"/>
      <c r="G32" s="21"/>
    </row>
    <row r="33" spans="1:7" x14ac:dyDescent="0.25">
      <c r="A33" s="1" t="s">
        <v>13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110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206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111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3" t="s">
        <v>207</v>
      </c>
      <c r="B39" s="83"/>
      <c r="C39" s="83"/>
      <c r="D39" s="83"/>
      <c r="E39" s="83"/>
      <c r="F39" s="83"/>
      <c r="G39" s="83"/>
    </row>
    <row r="40" spans="1:7" x14ac:dyDescent="0.25">
      <c r="A40" s="83" t="s">
        <v>208</v>
      </c>
      <c r="B40" s="83"/>
      <c r="C40" s="83"/>
      <c r="D40" s="83"/>
      <c r="E40" s="83"/>
      <c r="F40" s="83"/>
      <c r="G40" s="8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0" t="s">
        <v>131</v>
      </c>
      <c r="B1" s="80"/>
      <c r="C1" s="80"/>
      <c r="D1" s="80"/>
      <c r="E1" s="80"/>
      <c r="F1" s="80"/>
      <c r="G1" s="80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132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87" t="s">
        <v>191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10">
        <v>2022</v>
      </c>
    </row>
    <row r="6" spans="1:7" ht="48.75" customHeight="1" x14ac:dyDescent="0.25">
      <c r="A6" s="88"/>
      <c r="B6" s="86"/>
      <c r="C6" s="86"/>
      <c r="D6" s="86"/>
      <c r="E6" s="86"/>
      <c r="F6" s="86"/>
      <c r="G6" s="11" t="s">
        <v>209</v>
      </c>
    </row>
    <row r="7" spans="1:7" x14ac:dyDescent="0.25">
      <c r="A7" s="5" t="s">
        <v>114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19" t="s">
        <v>192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193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115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116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194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117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118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119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120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1" t="s">
        <v>121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192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193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115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116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194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117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118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122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120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1" t="s">
        <v>210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3" t="s">
        <v>207</v>
      </c>
      <c r="B32" s="83"/>
      <c r="C32" s="83"/>
      <c r="D32" s="83"/>
      <c r="E32" s="83"/>
      <c r="F32" s="83"/>
      <c r="G32" s="83"/>
    </row>
    <row r="33" spans="1:7" x14ac:dyDescent="0.25">
      <c r="A33" s="83" t="s">
        <v>208</v>
      </c>
      <c r="B33" s="83"/>
      <c r="C33" s="83"/>
      <c r="D33" s="83"/>
      <c r="E33" s="83"/>
      <c r="F33" s="83"/>
      <c r="G33" s="8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9" t="s">
        <v>133</v>
      </c>
      <c r="B1" s="89"/>
      <c r="C1" s="89"/>
      <c r="D1" s="89"/>
      <c r="E1" s="89"/>
      <c r="F1" s="89"/>
    </row>
    <row r="2" spans="1:6" ht="20.100000000000001" customHeight="1" x14ac:dyDescent="0.25">
      <c r="A2" s="46" t="e">
        <f>#REF!</f>
        <v>#REF!</v>
      </c>
      <c r="B2" s="67"/>
      <c r="C2" s="67"/>
      <c r="D2" s="67"/>
      <c r="E2" s="67"/>
      <c r="F2" s="68"/>
    </row>
    <row r="3" spans="1:6" ht="29.25" customHeight="1" x14ac:dyDescent="0.25">
      <c r="A3" s="69" t="s">
        <v>134</v>
      </c>
      <c r="B3" s="70"/>
      <c r="C3" s="70"/>
      <c r="D3" s="70"/>
      <c r="E3" s="70"/>
      <c r="F3" s="71"/>
    </row>
    <row r="4" spans="1:6" ht="35.25" customHeight="1" x14ac:dyDescent="0.25">
      <c r="A4" s="54"/>
      <c r="B4" s="54" t="s">
        <v>135</v>
      </c>
      <c r="C4" s="54" t="s">
        <v>136</v>
      </c>
      <c r="D4" s="54" t="s">
        <v>137</v>
      </c>
      <c r="E4" s="54" t="s">
        <v>138</v>
      </c>
      <c r="F4" s="54" t="s">
        <v>139</v>
      </c>
    </row>
    <row r="5" spans="1:6" ht="12.75" customHeight="1" x14ac:dyDescent="0.25">
      <c r="A5" s="4" t="s">
        <v>140</v>
      </c>
      <c r="B5" s="15"/>
      <c r="C5" s="15"/>
      <c r="D5" s="15"/>
      <c r="E5" s="15"/>
      <c r="F5" s="15"/>
    </row>
    <row r="6" spans="1:6" ht="30" x14ac:dyDescent="0.25">
      <c r="A6" s="20" t="s">
        <v>141</v>
      </c>
      <c r="B6" s="21"/>
      <c r="C6" s="21"/>
      <c r="D6" s="21"/>
      <c r="E6" s="21"/>
      <c r="F6" s="21"/>
    </row>
    <row r="7" spans="1:6" ht="15" x14ac:dyDescent="0.25">
      <c r="A7" s="20" t="s">
        <v>142</v>
      </c>
      <c r="B7" s="21"/>
      <c r="C7" s="21"/>
      <c r="D7" s="21"/>
      <c r="E7" s="21"/>
      <c r="F7" s="21"/>
    </row>
    <row r="8" spans="1:6" ht="15" x14ac:dyDescent="0.25">
      <c r="A8" s="28"/>
      <c r="B8" s="14"/>
      <c r="C8" s="14"/>
      <c r="D8" s="14"/>
      <c r="E8" s="14"/>
      <c r="F8" s="14"/>
    </row>
    <row r="9" spans="1:6" ht="15" x14ac:dyDescent="0.25">
      <c r="A9" s="4" t="s">
        <v>143</v>
      </c>
      <c r="B9" s="14"/>
      <c r="C9" s="14"/>
      <c r="D9" s="14"/>
      <c r="E9" s="14"/>
      <c r="F9" s="14"/>
    </row>
    <row r="10" spans="1:6" ht="15" x14ac:dyDescent="0.25">
      <c r="A10" s="20" t="s">
        <v>144</v>
      </c>
      <c r="B10" s="21"/>
      <c r="C10" s="21"/>
      <c r="D10" s="21"/>
      <c r="E10" s="21"/>
      <c r="F10" s="21"/>
    </row>
    <row r="11" spans="1:6" ht="15" x14ac:dyDescent="0.25">
      <c r="A11" s="37" t="s">
        <v>145</v>
      </c>
      <c r="B11" s="21"/>
      <c r="C11" s="21"/>
      <c r="D11" s="21"/>
      <c r="E11" s="21"/>
      <c r="F11" s="21"/>
    </row>
    <row r="12" spans="1:6" ht="15" x14ac:dyDescent="0.25">
      <c r="A12" s="37" t="s">
        <v>146</v>
      </c>
      <c r="B12" s="21"/>
      <c r="C12" s="21"/>
      <c r="D12" s="21"/>
      <c r="E12" s="21"/>
      <c r="F12" s="21"/>
    </row>
    <row r="13" spans="1:6" ht="15" x14ac:dyDescent="0.25">
      <c r="A13" s="37" t="s">
        <v>147</v>
      </c>
      <c r="B13" s="21"/>
      <c r="C13" s="21"/>
      <c r="D13" s="21"/>
      <c r="E13" s="21"/>
      <c r="F13" s="21"/>
    </row>
    <row r="14" spans="1:6" ht="15" x14ac:dyDescent="0.25">
      <c r="A14" s="20" t="s">
        <v>148</v>
      </c>
      <c r="B14" s="21"/>
      <c r="C14" s="21"/>
      <c r="D14" s="21"/>
      <c r="E14" s="21"/>
      <c r="F14" s="21"/>
    </row>
    <row r="15" spans="1:6" ht="15" x14ac:dyDescent="0.25">
      <c r="A15" s="37" t="s">
        <v>145</v>
      </c>
      <c r="B15" s="21"/>
      <c r="C15" s="21"/>
      <c r="D15" s="21"/>
      <c r="E15" s="21"/>
      <c r="F15" s="21"/>
    </row>
    <row r="16" spans="1:6" ht="15" x14ac:dyDescent="0.25">
      <c r="A16" s="37" t="s">
        <v>146</v>
      </c>
      <c r="B16" s="21"/>
      <c r="C16" s="21"/>
      <c r="D16" s="21"/>
      <c r="E16" s="21"/>
      <c r="F16" s="21"/>
    </row>
    <row r="17" spans="1:6" ht="15" x14ac:dyDescent="0.25">
      <c r="A17" s="37" t="s">
        <v>147</v>
      </c>
      <c r="B17" s="21"/>
      <c r="C17" s="21"/>
      <c r="D17" s="21"/>
      <c r="E17" s="21"/>
      <c r="F17" s="21"/>
    </row>
    <row r="18" spans="1:6" ht="15" x14ac:dyDescent="0.25">
      <c r="A18" s="20" t="s">
        <v>149</v>
      </c>
      <c r="B18" s="55"/>
      <c r="C18" s="21"/>
      <c r="D18" s="21"/>
      <c r="E18" s="21"/>
      <c r="F18" s="21"/>
    </row>
    <row r="19" spans="1:6" ht="15" x14ac:dyDescent="0.25">
      <c r="A19" s="20" t="s">
        <v>150</v>
      </c>
      <c r="B19" s="21"/>
      <c r="C19" s="21"/>
      <c r="D19" s="21"/>
      <c r="E19" s="21"/>
      <c r="F19" s="21"/>
    </row>
    <row r="20" spans="1:6" ht="30" x14ac:dyDescent="0.25">
      <c r="A20" s="20" t="s">
        <v>151</v>
      </c>
      <c r="B20" s="56"/>
      <c r="C20" s="56"/>
      <c r="D20" s="56"/>
      <c r="E20" s="56"/>
      <c r="F20" s="56"/>
    </row>
    <row r="21" spans="1:6" ht="30" x14ac:dyDescent="0.25">
      <c r="A21" s="20" t="s">
        <v>152</v>
      </c>
      <c r="B21" s="56"/>
      <c r="C21" s="56"/>
      <c r="D21" s="56"/>
      <c r="E21" s="56"/>
      <c r="F21" s="56"/>
    </row>
    <row r="22" spans="1:6" ht="30" x14ac:dyDescent="0.25">
      <c r="A22" s="20" t="s">
        <v>153</v>
      </c>
      <c r="B22" s="56"/>
      <c r="C22" s="56"/>
      <c r="D22" s="56"/>
      <c r="E22" s="56"/>
      <c r="F22" s="56"/>
    </row>
    <row r="23" spans="1:6" ht="15" x14ac:dyDescent="0.25">
      <c r="A23" s="20" t="s">
        <v>154</v>
      </c>
      <c r="B23" s="56"/>
      <c r="C23" s="56"/>
      <c r="D23" s="56"/>
      <c r="E23" s="56"/>
      <c r="F23" s="56"/>
    </row>
    <row r="24" spans="1:6" ht="15" x14ac:dyDescent="0.25">
      <c r="A24" s="20" t="s">
        <v>155</v>
      </c>
      <c r="B24" s="57"/>
      <c r="C24" s="21"/>
      <c r="D24" s="21"/>
      <c r="E24" s="21"/>
      <c r="F24" s="21"/>
    </row>
    <row r="25" spans="1:6" ht="15" x14ac:dyDescent="0.25">
      <c r="A25" s="20" t="s">
        <v>156</v>
      </c>
      <c r="B25" s="57"/>
      <c r="C25" s="21"/>
      <c r="D25" s="21"/>
      <c r="E25" s="21"/>
      <c r="F25" s="21"/>
    </row>
    <row r="26" spans="1:6" ht="15" x14ac:dyDescent="0.25">
      <c r="A26" s="28"/>
      <c r="B26" s="14"/>
      <c r="C26" s="14"/>
      <c r="D26" s="14"/>
      <c r="E26" s="14"/>
      <c r="F26" s="14"/>
    </row>
    <row r="27" spans="1:6" ht="15" x14ac:dyDescent="0.25">
      <c r="A27" s="4" t="s">
        <v>157</v>
      </c>
      <c r="B27" s="14"/>
      <c r="C27" s="14"/>
      <c r="D27" s="14"/>
      <c r="E27" s="14"/>
      <c r="F27" s="14"/>
    </row>
    <row r="28" spans="1:6" ht="15" x14ac:dyDescent="0.25">
      <c r="A28" s="20" t="s">
        <v>158</v>
      </c>
      <c r="B28" s="21"/>
      <c r="C28" s="21"/>
      <c r="D28" s="21"/>
      <c r="E28" s="21"/>
      <c r="F28" s="21"/>
    </row>
    <row r="29" spans="1:6" ht="15" x14ac:dyDescent="0.25">
      <c r="A29" s="28"/>
      <c r="B29" s="14"/>
      <c r="C29" s="14"/>
      <c r="D29" s="14"/>
      <c r="E29" s="14"/>
      <c r="F29" s="14"/>
    </row>
    <row r="30" spans="1:6" ht="15" x14ac:dyDescent="0.25">
      <c r="A30" s="4" t="s">
        <v>159</v>
      </c>
      <c r="B30" s="14"/>
      <c r="C30" s="14"/>
      <c r="D30" s="14"/>
      <c r="E30" s="14"/>
      <c r="F30" s="14"/>
    </row>
    <row r="31" spans="1:6" ht="15" x14ac:dyDescent="0.25">
      <c r="A31" s="20" t="s">
        <v>144</v>
      </c>
      <c r="B31" s="21"/>
      <c r="C31" s="21"/>
      <c r="D31" s="21"/>
      <c r="E31" s="21"/>
      <c r="F31" s="21"/>
    </row>
    <row r="32" spans="1:6" ht="15" x14ac:dyDescent="0.25">
      <c r="A32" s="20" t="s">
        <v>148</v>
      </c>
      <c r="B32" s="21"/>
      <c r="C32" s="21"/>
      <c r="D32" s="21"/>
      <c r="E32" s="21"/>
      <c r="F32" s="21"/>
    </row>
    <row r="33" spans="1:6" ht="15" x14ac:dyDescent="0.25">
      <c r="A33" s="20" t="s">
        <v>160</v>
      </c>
      <c r="B33" s="21"/>
      <c r="C33" s="21"/>
      <c r="D33" s="21"/>
      <c r="E33" s="21"/>
      <c r="F33" s="21"/>
    </row>
    <row r="34" spans="1:6" ht="15" x14ac:dyDescent="0.25">
      <c r="A34" s="28"/>
      <c r="B34" s="14"/>
      <c r="C34" s="14"/>
      <c r="D34" s="14"/>
      <c r="E34" s="14"/>
      <c r="F34" s="14"/>
    </row>
    <row r="35" spans="1:6" ht="15" x14ac:dyDescent="0.25">
      <c r="A35" s="4" t="s">
        <v>161</v>
      </c>
      <c r="B35" s="14"/>
      <c r="C35" s="14"/>
      <c r="D35" s="14"/>
      <c r="E35" s="14"/>
      <c r="F35" s="14"/>
    </row>
    <row r="36" spans="1:6" ht="15" x14ac:dyDescent="0.25">
      <c r="A36" s="20" t="s">
        <v>162</v>
      </c>
      <c r="B36" s="21"/>
      <c r="C36" s="21"/>
      <c r="D36" s="21"/>
      <c r="E36" s="21"/>
      <c r="F36" s="21"/>
    </row>
    <row r="37" spans="1:6" ht="15" x14ac:dyDescent="0.25">
      <c r="A37" s="20" t="s">
        <v>163</v>
      </c>
      <c r="B37" s="21"/>
      <c r="C37" s="21"/>
      <c r="D37" s="21"/>
      <c r="E37" s="21"/>
      <c r="F37" s="21"/>
    </row>
    <row r="38" spans="1:6" ht="15" x14ac:dyDescent="0.25">
      <c r="A38" s="20" t="s">
        <v>164</v>
      </c>
      <c r="B38" s="57"/>
      <c r="C38" s="21"/>
      <c r="D38" s="21"/>
      <c r="E38" s="21"/>
      <c r="F38" s="21"/>
    </row>
    <row r="39" spans="1:6" ht="15" x14ac:dyDescent="0.25">
      <c r="A39" s="28"/>
      <c r="B39" s="14"/>
      <c r="C39" s="14"/>
      <c r="D39" s="14"/>
      <c r="E39" s="14"/>
      <c r="F39" s="14"/>
    </row>
    <row r="40" spans="1:6" ht="15" x14ac:dyDescent="0.25">
      <c r="A40" s="4" t="s">
        <v>165</v>
      </c>
      <c r="B40" s="21"/>
      <c r="C40" s="21"/>
      <c r="D40" s="21"/>
      <c r="E40" s="21"/>
      <c r="F40" s="21"/>
    </row>
    <row r="41" spans="1:6" ht="15" x14ac:dyDescent="0.25">
      <c r="A41" s="28"/>
      <c r="B41" s="14"/>
      <c r="C41" s="14"/>
      <c r="D41" s="14"/>
      <c r="E41" s="14"/>
      <c r="F41" s="14"/>
    </row>
    <row r="42" spans="1:6" ht="15" x14ac:dyDescent="0.25">
      <c r="A42" s="4" t="s">
        <v>166</v>
      </c>
      <c r="B42" s="14"/>
      <c r="C42" s="14"/>
      <c r="D42" s="14"/>
      <c r="E42" s="14"/>
      <c r="F42" s="14"/>
    </row>
    <row r="43" spans="1:6" ht="15" x14ac:dyDescent="0.25">
      <c r="A43" s="20" t="s">
        <v>167</v>
      </c>
      <c r="B43" s="21"/>
      <c r="C43" s="21"/>
      <c r="D43" s="21"/>
      <c r="E43" s="21"/>
      <c r="F43" s="21"/>
    </row>
    <row r="44" spans="1:6" ht="15" x14ac:dyDescent="0.25">
      <c r="A44" s="20" t="s">
        <v>168</v>
      </c>
      <c r="B44" s="21"/>
      <c r="C44" s="21"/>
      <c r="D44" s="21"/>
      <c r="E44" s="21"/>
      <c r="F44" s="21"/>
    </row>
    <row r="45" spans="1:6" ht="15" x14ac:dyDescent="0.25">
      <c r="A45" s="20" t="s">
        <v>169</v>
      </c>
      <c r="B45" s="21"/>
      <c r="C45" s="21"/>
      <c r="D45" s="21"/>
      <c r="E45" s="21"/>
      <c r="F45" s="21"/>
    </row>
    <row r="46" spans="1:6" ht="15" x14ac:dyDescent="0.25">
      <c r="A46" s="28"/>
      <c r="B46" s="14"/>
      <c r="C46" s="14"/>
      <c r="D46" s="14"/>
      <c r="E46" s="14"/>
      <c r="F46" s="14"/>
    </row>
    <row r="47" spans="1:6" ht="30" x14ac:dyDescent="0.25">
      <c r="A47" s="4" t="s">
        <v>170</v>
      </c>
      <c r="B47" s="14"/>
      <c r="C47" s="14"/>
      <c r="D47" s="14"/>
      <c r="E47" s="14"/>
      <c r="F47" s="14"/>
    </row>
    <row r="48" spans="1:6" ht="15" x14ac:dyDescent="0.25">
      <c r="A48" s="20" t="s">
        <v>168</v>
      </c>
      <c r="B48" s="56"/>
      <c r="C48" s="56"/>
      <c r="D48" s="56"/>
      <c r="E48" s="56"/>
      <c r="F48" s="56"/>
    </row>
    <row r="49" spans="1:6" ht="15" x14ac:dyDescent="0.25">
      <c r="A49" s="20" t="s">
        <v>169</v>
      </c>
      <c r="B49" s="56"/>
      <c r="C49" s="56"/>
      <c r="D49" s="56"/>
      <c r="E49" s="56"/>
      <c r="F49" s="56"/>
    </row>
    <row r="50" spans="1:6" ht="15" x14ac:dyDescent="0.25">
      <c r="A50" s="28"/>
      <c r="B50" s="14"/>
      <c r="C50" s="14"/>
      <c r="D50" s="14"/>
      <c r="E50" s="14"/>
      <c r="F50" s="14"/>
    </row>
    <row r="51" spans="1:6" ht="15" x14ac:dyDescent="0.25">
      <c r="A51" s="4" t="s">
        <v>171</v>
      </c>
      <c r="B51" s="14"/>
      <c r="C51" s="14"/>
      <c r="D51" s="14"/>
      <c r="E51" s="14"/>
      <c r="F51" s="14"/>
    </row>
    <row r="52" spans="1:6" ht="15" x14ac:dyDescent="0.25">
      <c r="A52" s="20" t="s">
        <v>168</v>
      </c>
      <c r="B52" s="21"/>
      <c r="C52" s="21"/>
      <c r="D52" s="21"/>
      <c r="E52" s="21"/>
      <c r="F52" s="21"/>
    </row>
    <row r="53" spans="1:6" ht="15" x14ac:dyDescent="0.25">
      <c r="A53" s="20" t="s">
        <v>169</v>
      </c>
      <c r="B53" s="21"/>
      <c r="C53" s="21"/>
      <c r="D53" s="21"/>
      <c r="E53" s="21"/>
      <c r="F53" s="21"/>
    </row>
    <row r="54" spans="1:6" ht="15" x14ac:dyDescent="0.25">
      <c r="A54" s="20" t="s">
        <v>172</v>
      </c>
      <c r="B54" s="21"/>
      <c r="C54" s="21"/>
      <c r="D54" s="21"/>
      <c r="E54" s="21"/>
      <c r="F54" s="21"/>
    </row>
    <row r="55" spans="1:6" ht="15" x14ac:dyDescent="0.25">
      <c r="A55" s="28"/>
      <c r="B55" s="14"/>
      <c r="C55" s="14"/>
      <c r="D55" s="14"/>
      <c r="E55" s="14"/>
      <c r="F55" s="14"/>
    </row>
    <row r="56" spans="1:6" ht="44.25" customHeight="1" x14ac:dyDescent="0.25">
      <c r="A56" s="4" t="s">
        <v>173</v>
      </c>
      <c r="B56" s="14"/>
      <c r="C56" s="14"/>
      <c r="D56" s="14"/>
      <c r="E56" s="14"/>
      <c r="F56" s="14"/>
    </row>
    <row r="57" spans="1:6" ht="20.100000000000001" customHeight="1" x14ac:dyDescent="0.25">
      <c r="A57" s="20" t="s">
        <v>168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169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4"/>
      <c r="C59" s="14"/>
      <c r="D59" s="14"/>
      <c r="E59" s="14"/>
      <c r="F59" s="14"/>
    </row>
    <row r="60" spans="1:6" ht="20.100000000000001" customHeight="1" x14ac:dyDescent="0.25">
      <c r="A60" s="4" t="s">
        <v>174</v>
      </c>
      <c r="B60" s="14"/>
      <c r="C60" s="14"/>
      <c r="D60" s="14"/>
      <c r="E60" s="14"/>
      <c r="F60" s="14"/>
    </row>
    <row r="61" spans="1:6" ht="20.100000000000001" customHeight="1" x14ac:dyDescent="0.25">
      <c r="A61" s="20" t="s">
        <v>175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176</v>
      </c>
      <c r="B62" s="57"/>
      <c r="C62" s="21"/>
      <c r="D62" s="21"/>
      <c r="E62" s="21"/>
      <c r="F62" s="21"/>
    </row>
    <row r="63" spans="1:6" ht="20.100000000000001" customHeight="1" x14ac:dyDescent="0.25">
      <c r="A63" s="28"/>
      <c r="B63" s="14"/>
      <c r="C63" s="14"/>
      <c r="D63" s="14"/>
      <c r="E63" s="14"/>
      <c r="F63" s="14"/>
    </row>
    <row r="64" spans="1:6" ht="20.100000000000001" customHeight="1" x14ac:dyDescent="0.25">
      <c r="A64" s="4" t="s">
        <v>177</v>
      </c>
      <c r="B64" s="14"/>
      <c r="C64" s="14"/>
      <c r="D64" s="14"/>
      <c r="E64" s="14"/>
      <c r="F64" s="14"/>
    </row>
    <row r="65" spans="1:6" ht="20.100000000000001" customHeight="1" x14ac:dyDescent="0.25">
      <c r="A65" s="20" t="s">
        <v>178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179</v>
      </c>
      <c r="B66" s="21"/>
      <c r="C66" s="21"/>
      <c r="D66" s="21"/>
      <c r="E66" s="21"/>
      <c r="F66" s="21"/>
    </row>
    <row r="67" spans="1:6" ht="20.100000000000001" customHeight="1" x14ac:dyDescent="0.25">
      <c r="A67" s="53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Sub Informatica</cp:lastModifiedBy>
  <cp:revision/>
  <dcterms:created xsi:type="dcterms:W3CDTF">2023-03-16T22:14:51Z</dcterms:created>
  <dcterms:modified xsi:type="dcterms:W3CDTF">2025-05-13T20:49:07Z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